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FROTA_COMPLETA" sheetId="1" r:id="rId1"/>
  </sheets>
  <externalReferences>
    <externalReference r:id="rId2"/>
  </externalReferences>
  <calcPr calcId="181029"/>
  <extLst>
    <ext uri="GoogleSheetsCustomDataVersion2">
      <go:sheetsCustomData xmlns:go="http://customooxmlschemas.google.com/" r:id="rId6" roundtripDataChecksum="tZH5/eLNdo/sjK2igi7Yu2+BjNgxzF0XBSARek0hX58="/>
    </ext>
  </extLst>
</workbook>
</file>

<file path=xl/calcChain.xml><?xml version="1.0" encoding="utf-8"?>
<calcChain xmlns="http://schemas.openxmlformats.org/spreadsheetml/2006/main">
  <c r="E193" i="1" l="1"/>
  <c r="E192" i="1"/>
  <c r="G183" i="1"/>
  <c r="G182" i="1"/>
  <c r="F182" i="1"/>
  <c r="H134" i="1"/>
  <c r="H182" i="1" s="1"/>
  <c r="H130" i="1"/>
  <c r="F131" i="1" s="1"/>
  <c r="G130" i="1"/>
  <c r="F130" i="1"/>
  <c r="H121" i="1"/>
  <c r="G110" i="1"/>
  <c r="F110" i="1"/>
  <c r="H107" i="1"/>
  <c r="H104" i="1"/>
  <c r="H102" i="1"/>
  <c r="H110" i="1" s="1"/>
  <c r="F111" i="1" s="1"/>
  <c r="G97" i="1"/>
  <c r="F97" i="1"/>
  <c r="H93" i="1"/>
  <c r="H90" i="1"/>
  <c r="H97" i="1" s="1"/>
  <c r="F98" i="1" s="1"/>
  <c r="G87" i="1"/>
  <c r="F87" i="1"/>
  <c r="F70" i="1"/>
  <c r="H69" i="1"/>
  <c r="G69" i="1"/>
  <c r="F69" i="1"/>
  <c r="G59" i="1"/>
  <c r="F60" i="1" s="1"/>
  <c r="F59" i="1"/>
  <c r="H58" i="1"/>
  <c r="H56" i="1"/>
  <c r="H59" i="1" s="1"/>
  <c r="G40" i="1"/>
  <c r="F40" i="1"/>
  <c r="H34" i="1"/>
  <c r="H32" i="1"/>
  <c r="H40" i="1" s="1"/>
  <c r="F41" i="1" s="1"/>
  <c r="H27" i="1"/>
  <c r="G27" i="1"/>
  <c r="F28" i="1" s="1"/>
  <c r="F27" i="1"/>
  <c r="F183" i="1" s="1"/>
  <c r="H21" i="1"/>
  <c r="G184" i="1" l="1"/>
</calcChain>
</file>

<file path=xl/comments1.xml><?xml version="1.0" encoding="utf-8"?>
<comments xmlns="http://schemas.openxmlformats.org/spreadsheetml/2006/main">
  <authors>
    <author/>
  </authors>
  <commentList>
    <comment ref="C3" authorId="0">
      <text>
        <r>
          <rPr>
            <sz val="11"/>
            <color theme="1"/>
            <rFont val="Calibri"/>
            <scheme val="minor"/>
          </rPr>
          <t>======
ID#AAAAx9ATPSE
    (2023-05-29 17:31:27)
USUÁRIO:Veículo Substituindo: Sandero QOR-2330
Cedido pela AGRESTE SANEAMENTO</t>
        </r>
      </text>
    </comment>
    <comment ref="D3" authorId="0">
      <text>
        <r>
          <rPr>
            <sz val="11"/>
            <color theme="1"/>
            <rFont val="Calibri"/>
            <scheme val="minor"/>
          </rPr>
          <t>======
ID#AAAAx9ATPX4
Usuario    (2023-05-29 17:31:27)
SUBSTITUINDO SANDERO de placa QQW-0450 no dia 06/07/2020</t>
        </r>
      </text>
    </comment>
    <comment ref="I3" authorId="0">
      <text>
        <r>
          <rPr>
            <sz val="11"/>
            <color theme="1"/>
            <rFont val="Calibri"/>
            <scheme val="minor"/>
          </rPr>
          <t>======
ID#AAAAx9ATPTc
    (2023-05-29 17:31:27)
Responsável pelo Setor</t>
        </r>
      </text>
    </comment>
    <comment ref="C6" authorId="0">
      <text>
        <r>
          <rPr>
            <sz val="11"/>
            <color theme="1"/>
            <rFont val="Calibri"/>
            <scheme val="minor"/>
          </rPr>
          <t>======
ID#AAAAx9ATPQw
usuário    (2023-05-29 17:31:27)
MOTO CARGO</t>
        </r>
      </text>
    </comment>
    <comment ref="D10" authorId="0">
      <text>
        <r>
          <rPr>
            <sz val="11"/>
            <color theme="1"/>
            <rFont val="Calibri"/>
            <scheme val="minor"/>
          </rPr>
          <t>======
ID#AAAAx9ATPPw
    (2023-05-29 17:31:27)
USUÁRIO:S10 - QLI-4392</t>
        </r>
      </text>
    </comment>
    <comment ref="C11" authorId="0">
      <text>
        <r>
          <rPr>
            <sz val="11"/>
            <color theme="1"/>
            <rFont val="Calibri"/>
            <scheme val="minor"/>
          </rPr>
          <t>======
ID#AAAAx9ATPY4
    (2023-05-29 17:31:27)
USUÁRIO:GOL QLI-5441</t>
        </r>
      </text>
    </comment>
    <comment ref="D13" authorId="0">
      <text>
        <r>
          <rPr>
            <sz val="11"/>
            <color theme="1"/>
            <rFont val="Calibri"/>
            <scheme val="minor"/>
          </rPr>
          <t>======
ID#AAAAx9ATPQc
    (2023-05-29 17:31:27)
VEÍCULO SUBSTITUINDO GOL QLI-5561, EM 21.03.2019</t>
        </r>
      </text>
    </comment>
    <comment ref="C14" authorId="0">
      <text>
        <r>
          <rPr>
            <sz val="11"/>
            <color theme="1"/>
            <rFont val="Calibri"/>
            <scheme val="minor"/>
          </rPr>
          <t>======
ID#AAAAx9ATPX0
    (2023-05-29 17:31:27)
USUÁRIO:Substituindo o veículo S10 QLI-4382</t>
        </r>
      </text>
    </comment>
    <comment ref="C15" authorId="0">
      <text>
        <r>
          <rPr>
            <sz val="11"/>
            <color theme="1"/>
            <rFont val="Calibri"/>
            <scheme val="minor"/>
          </rPr>
          <t>======
ID#AAAAx9ATPQA
    (2023-05-29 17:31:27)
USUÁRIO:SANDERO QLK-4721</t>
        </r>
      </text>
    </comment>
    <comment ref="C16" authorId="0">
      <text>
        <r>
          <rPr>
            <sz val="11"/>
            <color theme="1"/>
            <rFont val="Calibri"/>
            <scheme val="minor"/>
          </rPr>
          <t>======
ID#AAAAx9ATPac
    (2023-05-29 17:31:27)
USUÁRIO:SANDERO QLK-4741</t>
        </r>
      </text>
    </comment>
    <comment ref="C17" authorId="0">
      <text>
        <r>
          <rPr>
            <sz val="11"/>
            <color theme="1"/>
            <rFont val="Calibri"/>
            <scheme val="minor"/>
          </rPr>
          <t>======
ID#AAAAx9ATPbE
    (2023-05-29 17:31:27)
USUÁRIO:SAVEIRO QLK-0562</t>
        </r>
      </text>
    </comment>
    <comment ref="C18" authorId="0">
      <text>
        <r>
          <rPr>
            <sz val="11"/>
            <color theme="1"/>
            <rFont val="Calibri"/>
            <scheme val="minor"/>
          </rPr>
          <t>======
ID#AAAAx9ATPYM
    (2023-05-29 17:31:27)
VEICULO TROCADO EM 17.07.2018, SAINDO SAVEIRO PLACA QLK0572 ENTRANDO UMA OROCH PLACA QLH0395.</t>
        </r>
      </text>
    </comment>
    <comment ref="D18" authorId="0">
      <text>
        <r>
          <rPr>
            <sz val="11"/>
            <color theme="1"/>
            <rFont val="Calibri"/>
            <scheme val="minor"/>
          </rPr>
          <t>======
ID#AAAAx9ATPYs
Usuario    (2023-05-29 17:31:27)
Substituiu OROCH QLH-0395 no dia 01/02/2021</t>
        </r>
      </text>
    </comment>
    <comment ref="D19" authorId="0">
      <text>
        <r>
          <rPr>
            <sz val="11"/>
            <color theme="1"/>
            <rFont val="Calibri"/>
            <scheme val="minor"/>
          </rPr>
          <t>======
ID#AAAAx9ATPTk
    (2023-05-29 17:31:27)
VEICULO SUBSTITUINDO QLL-3702
DATA:11/11/2019. SAVEIRO DE PLACA (QWG-6510), FOI SUBSTITUIDA PELA OROCH DE PLACA (SAA3H68), NO DIA 03/12/2021.</t>
        </r>
      </text>
    </comment>
    <comment ref="D21" authorId="0">
      <text>
        <r>
          <rPr>
            <sz val="11"/>
            <color theme="1"/>
            <rFont val="Calibri"/>
            <scheme val="minor"/>
          </rPr>
          <t>======
ID#AAAAx9ATPWE
Usuario    (2023-05-29 17:31:27)
FAZENDO TROCA COM OROCH QLM-5277 no dia 05/02/2021 da locadora AMERICA</t>
        </r>
      </text>
    </comment>
    <comment ref="E21" authorId="0">
      <text>
        <r>
          <rPr>
            <sz val="11"/>
            <color theme="1"/>
            <rFont val="Calibri"/>
            <scheme val="minor"/>
          </rPr>
          <t>======
ID#AAAAx9ATPVk
Usuario    (2023-05-29 17:31:27)
VEICULO ENTROU NA FROTA DA GEDOP NO DIA 05/02/2021. VINDO DA UNBL.
S10-QLL-5015 FOI PARA UNLE EM 13/05/2020.FAZENDO UMA PERMUTA COM A OROCH QLM-5277.</t>
        </r>
      </text>
    </comment>
    <comment ref="E22" authorId="0">
      <text>
        <r>
          <rPr>
            <sz val="11"/>
            <color theme="1"/>
            <rFont val="Calibri"/>
            <scheme val="minor"/>
          </rPr>
          <t>======
ID#AAAAx9ATPRA
Usuário    (2023-05-29 17:31:27)
Veículo era da UNFA</t>
        </r>
      </text>
    </comment>
    <comment ref="D24" authorId="0">
      <text>
        <r>
          <rPr>
            <sz val="11"/>
            <color theme="1"/>
            <rFont val="Calibri"/>
            <scheme val="minor"/>
          </rPr>
          <t>======
ID#AAAAx9ATPT8
Usuario    (2023-05-29 17:31:27)
SUBSTITUINDO AMAROK ORE-9853 que pertencia locadora SÃO SEBASTIAO no dia 05/08.</t>
        </r>
      </text>
    </comment>
    <comment ref="E24" authorId="0">
      <text>
        <r>
          <rPr>
            <sz val="11"/>
            <color theme="1"/>
            <rFont val="Calibri"/>
            <scheme val="minor"/>
          </rPr>
          <t>======
ID#AAAAx9ATPSs
Usuário    (2023-05-29 17:31:27)
Veículo era da SUPMAM</t>
        </r>
      </text>
    </comment>
    <comment ref="E25" authorId="0">
      <text>
        <r>
          <rPr>
            <sz val="11"/>
            <color theme="1"/>
            <rFont val="Calibri"/>
            <scheme val="minor"/>
          </rPr>
          <t>======
ID#AAAAx9ATPSw
Usuario    (2023-05-29 17:31:27)
VEICULO PERTENCE A UNLE. Começou no dia 18/06/2020</t>
        </r>
      </text>
    </comment>
    <comment ref="D26" authorId="0">
      <text>
        <r>
          <rPr>
            <sz val="11"/>
            <color theme="1"/>
            <rFont val="Calibri"/>
            <scheme val="minor"/>
          </rPr>
          <t>======
ID#AAAAx9ATPYg
    (2023-05-29 17:31:27)
Veículo Substituido GOL ORM-0963</t>
        </r>
      </text>
    </comment>
    <comment ref="C31" authorId="0">
      <text>
        <r>
          <rPr>
            <sz val="11"/>
            <color theme="1"/>
            <rFont val="Calibri"/>
            <scheme val="minor"/>
          </rPr>
          <t>======
ID#AAAAx9ATPZw
    (2023-05-29 17:31:27)
VEICULO TROCADO EM 31.07.2018. SAIU PALIO QLD3901. O MESMO APRESENTAVA AVARIAS NAS LATERAIS</t>
        </r>
      </text>
    </comment>
    <comment ref="D31" authorId="0">
      <text>
        <r>
          <rPr>
            <sz val="11"/>
            <color theme="1"/>
            <rFont val="Calibri"/>
            <scheme val="minor"/>
          </rPr>
          <t>======
ID#AAAAx9ATPQ0
USUÁRIO    (2023-05-29 17:31:27)
VEÍCULO PERTENCEU A FROTA DA GESUP ATÉ  AS 10:00H DO DIA 13/04/2020.</t>
        </r>
      </text>
    </comment>
    <comment ref="E31" authorId="0">
      <text>
        <r>
          <rPr>
            <sz val="11"/>
            <color theme="1"/>
            <rFont val="Calibri"/>
            <scheme val="minor"/>
          </rPr>
          <t>======
ID#AAAAx9ATPRg
Usuário    (2023-05-29 17:31:27)
Veículo pertencia a SURHU
Veículo fazia parte da UNJA</t>
        </r>
      </text>
    </comment>
    <comment ref="E32" authorId="0">
      <text>
        <r>
          <rPr>
            <sz val="11"/>
            <color theme="1"/>
            <rFont val="Calibri"/>
            <scheme val="minor"/>
          </rPr>
          <t>======
ID#AAAAx9ATPWc
Usuario    (2023-05-29 17:31:27)
VEICULO FAZENDO PERMUTA NO DIA 13/04 VINDO DA UNBB.</t>
        </r>
      </text>
    </comment>
    <comment ref="C34" authorId="0">
      <text>
        <r>
          <rPr>
            <sz val="11"/>
            <color theme="1"/>
            <rFont val="Calibri"/>
            <scheme val="minor"/>
          </rPr>
          <t>======
ID#AAAAx9ATPYY
    (2023-05-29 17:31:27)
ACRESCENTADO À FROTA EM 03.04.2019 SUBSTITUIU SAVEIRO QLJ-1581</t>
        </r>
      </text>
    </comment>
    <comment ref="E34" authorId="0">
      <text>
        <r>
          <rPr>
            <sz val="11"/>
            <color theme="1"/>
            <rFont val="Calibri"/>
            <scheme val="minor"/>
          </rPr>
          <t>======
ID#AAAAx9ATPXI
Usuário    (2023-05-29 17:31:27)
Veículos lotados anteriomente na UNBB</t>
        </r>
      </text>
    </comment>
    <comment ref="D35" authorId="0">
      <text>
        <r>
          <rPr>
            <sz val="11"/>
            <color theme="1"/>
            <rFont val="Calibri"/>
            <scheme val="minor"/>
          </rPr>
          <t>======
ID#AAAAx9ATPZ0
    (2023-05-29 17:31:27)
Veículo substituido GOL – QLJ-6771 saída em 23/07/19</t>
        </r>
      </text>
    </comment>
    <comment ref="C37" authorId="0">
      <text>
        <r>
          <rPr>
            <sz val="11"/>
            <color theme="1"/>
            <rFont val="Calibri"/>
            <scheme val="minor"/>
          </rPr>
          <t>======
ID#AAAAx9ATPUI
    (2023-05-29 17:31:27)
VEICULO TROCADO EM 18.07.2018. SAINDO O PALIO QLD3659 ENVOLVIDO EM SINISTRO NA CIDADE DE RIO LARGO EM 06.07.2018. LOCADORA ENTREGOU O PALIO ORK1137 EM SUBSTITUIÇÃO AO SINISTRADO, SENDO ESTE DEVOLVIDO AM 18.07.2018</t>
        </r>
      </text>
    </comment>
    <comment ref="D37" authorId="0">
      <text>
        <r>
          <rPr>
            <sz val="11"/>
            <color theme="1"/>
            <rFont val="Calibri"/>
            <scheme val="minor"/>
          </rPr>
          <t>======
ID#AAAAx9ATPVw
Usuario    (2023-05-29 17:31:27)
GOL PERTENCIA A UNLE fazendo permuta no dia 30/07/2021</t>
        </r>
      </text>
    </comment>
    <comment ref="C38" authorId="0">
      <text>
        <r>
          <rPr>
            <sz val="11"/>
            <color theme="1"/>
            <rFont val="Calibri"/>
            <scheme val="minor"/>
          </rPr>
          <t>======
ID#AAAAx9ATPSI
Usuario    (2023-05-29 17:31:27)
Usuario:</t>
        </r>
      </text>
    </comment>
    <comment ref="D38" authorId="0">
      <text>
        <r>
          <rPr>
            <sz val="11"/>
            <color theme="1"/>
            <rFont val="Calibri"/>
            <scheme val="minor"/>
          </rPr>
          <t>======
ID#AAAAx9ATPVM
Usuario    (2023-05-29 17:31:27)
veiculo entrando na FROTA da UNLE no dia 20/10 vindo da GEOBS.</t>
        </r>
      </text>
    </comment>
    <comment ref="C44" authorId="0">
      <text>
        <r>
          <rPr>
            <sz val="11"/>
            <color theme="1"/>
            <rFont val="Calibri"/>
            <scheme val="minor"/>
          </rPr>
          <t>======
ID#AAAAx9ATPa4
    (2023-05-29 17:31:27)
Veículo anterior: Oroch – ORL-8453</t>
        </r>
      </text>
    </comment>
    <comment ref="D44" authorId="0">
      <text>
        <r>
          <rPr>
            <sz val="11"/>
            <color theme="1"/>
            <rFont val="Calibri"/>
            <scheme val="minor"/>
          </rPr>
          <t>======
ID#AAAAx9ATPW4
Usuário    (2023-05-29 17:31:27)
Veículo lotado anteriomente na UNFA</t>
        </r>
      </text>
    </comment>
    <comment ref="I44" authorId="0">
      <text>
        <r>
          <rPr>
            <sz val="11"/>
            <color theme="1"/>
            <rFont val="Calibri"/>
            <scheme val="minor"/>
          </rPr>
          <t>======
ID#AAAAx9ATPbk
Usuário    (2023-05-29 17:31:27)
Veículo conduzido anteriormente por ABERDÃO LÁU até o dia 01/07/2021.
GERSON DE OLIVEIRA antes do dia 01/07/2021 conduzia o veículo OROCH de placa ORL-9724.</t>
        </r>
      </text>
    </comment>
    <comment ref="C45" authorId="0">
      <text>
        <r>
          <rPr>
            <sz val="11"/>
            <color theme="1"/>
            <rFont val="Calibri"/>
            <scheme val="minor"/>
          </rPr>
          <t>======
ID#AAAAx9ATPT4
    (2023-05-29 17:31:27)
VEÍCULO SUBSTITUÍNDO SANDERO QLF-4879, EM 23.01.2019
VINDO DA SPORTCAR. ANTES PERTENCENDO À UNJA.</t>
        </r>
      </text>
    </comment>
    <comment ref="D45" authorId="0">
      <text>
        <r>
          <rPr>
            <sz val="11"/>
            <color theme="1"/>
            <rFont val="Calibri"/>
            <scheme val="minor"/>
          </rPr>
          <t>======
ID#AAAAx9ATPSo
Usuário    (2023-05-29 17:31:27)
Veículo lotado anteriormente na UNFA
SUBSTITUIU O GOL ORM-5752 NO DIA 13/10/21.</t>
        </r>
      </text>
    </comment>
    <comment ref="I45" authorId="0">
      <text>
        <r>
          <rPr>
            <sz val="11"/>
            <color theme="1"/>
            <rFont val="Calibri"/>
            <scheme val="minor"/>
          </rPr>
          <t>======
ID#AAAAx9ATPSQ
Usuário    (2023-05-29 17:31:27)
Motorista FRANCISCO E.M DA SILVA conduzia até o dia 16/07/2021 o veículo SPIN de placa QLM-9877</t>
        </r>
      </text>
    </comment>
    <comment ref="C46" authorId="0">
      <text>
        <r>
          <rPr>
            <sz val="11"/>
            <color theme="1"/>
            <rFont val="Calibri"/>
            <scheme val="minor"/>
          </rPr>
          <t>======
ID#AAAAx9ATPUQ
    (2023-05-29 17:31:27)
VEICULO SUBSTITUINDO SANDERO QLH-4120, EM 12.02.2019</t>
        </r>
      </text>
    </comment>
    <comment ref="C47" authorId="0">
      <text>
        <r>
          <rPr>
            <sz val="11"/>
            <color theme="1"/>
            <rFont val="Calibri"/>
            <scheme val="minor"/>
          </rPr>
          <t>======
ID#AAAAx9ATPbM
    (2023-05-29 17:31:27)
VEÍCULO SUBSTITUÍNDO SANDERO QLF-4849, EM 23.01.2019
VINDO DA SPORTCAR.</t>
        </r>
      </text>
    </comment>
    <comment ref="D47" authorId="0">
      <text>
        <r>
          <rPr>
            <sz val="11"/>
            <color theme="1"/>
            <rFont val="Calibri"/>
            <scheme val="minor"/>
          </rPr>
          <t>======
ID#AAAAx9ATPUA
    (2023-05-29 17:31:27)
USUÁRIO:Veículo temporiamente na frota</t>
        </r>
      </text>
    </comment>
    <comment ref="E47" authorId="0">
      <text>
        <r>
          <rPr>
            <sz val="11"/>
            <color theme="1"/>
            <rFont val="Calibri"/>
            <scheme val="minor"/>
          </rPr>
          <t>======
ID#AAAAx9ATPX8
Usuário    (2023-05-29 17:31:27)
Veículo lotado anteriormente na UNBB</t>
        </r>
      </text>
    </comment>
    <comment ref="C48" authorId="0">
      <text>
        <r>
          <rPr>
            <sz val="11"/>
            <color theme="1"/>
            <rFont val="Calibri"/>
            <scheme val="minor"/>
          </rPr>
          <t>======
ID#AAAAx9ATPaU
    (2023-05-29 17:31:27)
VEICULO ANTIGO KOMBI OHJ4547 TROCADA 12.06.2018</t>
        </r>
      </text>
    </comment>
    <comment ref="E48" authorId="0">
      <text>
        <r>
          <rPr>
            <sz val="11"/>
            <color theme="1"/>
            <rFont val="Calibri"/>
            <scheme val="minor"/>
          </rPr>
          <t>======
ID#AAAAx9ATPXc
Usuário    (2023-05-29 17:31:27)
Veículo lotado anteriormente na UNFA</t>
        </r>
      </text>
    </comment>
    <comment ref="E49" authorId="0">
      <text>
        <r>
          <rPr>
            <sz val="11"/>
            <color theme="1"/>
            <rFont val="Calibri"/>
            <scheme val="minor"/>
          </rPr>
          <t>======
ID#AAAAx9ATPZg
Usuário    (2023-05-29 17:31:27)
Veículo lotado anteriormente na UNFA</t>
        </r>
      </text>
    </comment>
    <comment ref="I49" authorId="0">
      <text>
        <r>
          <rPr>
            <sz val="11"/>
            <color theme="1"/>
            <rFont val="Calibri"/>
            <scheme val="minor"/>
          </rPr>
          <t>======
ID#AAAAx9ATPRw
    (2023-05-29 17:31:27)
O REFERIDO MOTORISTA ESTARÁ DE FÉRIAS NO PERÍODO DE 11.03 À 20.03; ESTANDO EM SEU LUGAR CÍCERO CHAVES DE ASSIS</t>
        </r>
      </text>
    </comment>
    <comment ref="C50" authorId="0">
      <text>
        <r>
          <rPr>
            <sz val="11"/>
            <color theme="1"/>
            <rFont val="Calibri"/>
            <scheme val="minor"/>
          </rPr>
          <t>======
ID#AAAAx9ATPaA
    (2023-05-29 17:31:27)
SUBSTITUINDO OROCH QLI-5931
10.01.2019</t>
        </r>
      </text>
    </comment>
    <comment ref="E50" authorId="0">
      <text>
        <r>
          <rPr>
            <sz val="11"/>
            <color theme="1"/>
            <rFont val="Calibri"/>
            <scheme val="minor"/>
          </rPr>
          <t>======
ID#AAAAx9ATPRI
Usuário    (2023-05-29 17:31:27)
Veículo lotado anteriormente na UNFA</t>
        </r>
      </text>
    </comment>
    <comment ref="C51" authorId="0">
      <text>
        <r>
          <rPr>
            <sz val="11"/>
            <color theme="1"/>
            <rFont val="Calibri"/>
            <scheme val="minor"/>
          </rPr>
          <t>======
ID#AAAAx9ATPbU
    (2023-05-29 17:31:27)
SUBSTITUINDO O VEÍCULO OROCH QLF-8719</t>
        </r>
      </text>
    </comment>
    <comment ref="E51" authorId="0">
      <text>
        <r>
          <rPr>
            <sz val="11"/>
            <color theme="1"/>
            <rFont val="Calibri"/>
            <scheme val="minor"/>
          </rPr>
          <t>======
ID#AAAAx9ATPak
Usuário    (2023-05-29 17:31:27)
Veículo lotado anteriormente na UNJA</t>
        </r>
      </text>
    </comment>
    <comment ref="C52" authorId="0">
      <text>
        <r>
          <rPr>
            <sz val="11"/>
            <color theme="1"/>
            <rFont val="Calibri"/>
            <scheme val="minor"/>
          </rPr>
          <t>======
ID#AAAAx9ATPUo
    (2023-05-29 17:31:27)
VEICULO ERA FATURADO PELA APORT CAR ATÉ 13.11.2018, ENTRANDO NA BRASCAR A PARTIR DESTA DATA. SANDERO QLE4418 SUBSTITUIDO PELO GOL QLL9648.</t>
        </r>
      </text>
    </comment>
    <comment ref="D52" authorId="0">
      <text>
        <r>
          <rPr>
            <sz val="11"/>
            <color theme="1"/>
            <rFont val="Calibri"/>
            <scheme val="minor"/>
          </rPr>
          <t>======
ID#AAAAx9ATPU0
    (2023-05-29 17:31:27)
ALAVANCAR</t>
        </r>
      </text>
    </comment>
    <comment ref="C53" authorId="0">
      <text>
        <r>
          <rPr>
            <sz val="11"/>
            <color theme="1"/>
            <rFont val="Calibri"/>
            <scheme val="minor"/>
          </rPr>
          <t>======
ID#AAAAx9ATPVQ
    (2023-05-29 17:31:27)
VEICULO ERA FATURADO PELA SPORT CAR ATÉ 13.11.2018, ENTRANDO NA BRASCAR A PARTIR DESTA DATA. SANDERO QLE 4589 SUBSTITUIDO PELO GOL QLL 9578.</t>
        </r>
      </text>
    </comment>
    <comment ref="D53" authorId="0">
      <text>
        <r>
          <rPr>
            <sz val="11"/>
            <color theme="1"/>
            <rFont val="Calibri"/>
            <scheme val="minor"/>
          </rPr>
          <t>======
ID#AAAAx9ATPV4
    (2023-05-29 17:31:27)
ALAVANCAR</t>
        </r>
      </text>
    </comment>
    <comment ref="C54" authorId="0">
      <text>
        <r>
          <rPr>
            <sz val="11"/>
            <color theme="1"/>
            <rFont val="Calibri"/>
            <scheme val="minor"/>
          </rPr>
          <t>======
ID#AAAAx9ATPZU
    (2023-05-29 17:31:27)
VÉICULO SUBSTITUÍNDO SANDERO QLF-4839, EM 23.01.2019
VINDO DA SPORTCAR.</t>
        </r>
      </text>
    </comment>
    <comment ref="E54" authorId="0">
      <text>
        <r>
          <rPr>
            <sz val="11"/>
            <color theme="1"/>
            <rFont val="Calibri"/>
            <scheme val="minor"/>
          </rPr>
          <t>======
ID#AAAAx9ATPQ4
Usuário    (2023-05-29 17:31:27)
Veículo lotado anteriormente na UNJA</t>
        </r>
      </text>
    </comment>
    <comment ref="E55" authorId="0">
      <text>
        <r>
          <rPr>
            <sz val="11"/>
            <color theme="1"/>
            <rFont val="Calibri"/>
            <scheme val="minor"/>
          </rPr>
          <t>======
ID#AAAAx9ATPaE
Usuário    (2023-05-29 17:31:27)
Veículo lotado anteriormente na UNJA</t>
        </r>
      </text>
    </comment>
    <comment ref="C56" authorId="0">
      <text>
        <r>
          <rPr>
            <sz val="11"/>
            <color theme="1"/>
            <rFont val="Calibri"/>
            <scheme val="minor"/>
          </rPr>
          <t>======
ID#AAAAx9ATPPg
    (2023-05-29 17:31:27)
VEICULO ERA FATURADO PELA SPORT CAR ATÉ 14.11.2018, ENTRANDO NA BRASCAR A PARTIR DESTA DATA. SANDERO QLE 4599 SUBSTITUIDO PELO GOL QLL 9538</t>
        </r>
      </text>
    </comment>
    <comment ref="D56" authorId="0">
      <text>
        <r>
          <rPr>
            <sz val="11"/>
            <color theme="1"/>
            <rFont val="Calibri"/>
            <scheme val="minor"/>
          </rPr>
          <t>======
ID#AAAAx9ATPbI
    (2023-05-29 17:31:27)
ALAVANCAR</t>
        </r>
      </text>
    </comment>
    <comment ref="C63" authorId="0">
      <text>
        <r>
          <rPr>
            <sz val="11"/>
            <color theme="1"/>
            <rFont val="Calibri"/>
            <scheme val="minor"/>
          </rPr>
          <t>======
ID#AAAAx9ATPUk
usuário    (2023-05-29 17:31:27)
CAMINHÃO TORRE</t>
        </r>
      </text>
    </comment>
    <comment ref="E63" authorId="0">
      <text>
        <r>
          <rPr>
            <sz val="11"/>
            <color theme="1"/>
            <rFont val="Calibri"/>
            <scheme val="minor"/>
          </rPr>
          <t>======
ID#AAAAx9ATPWs
Usuário    (2023-05-29 17:31:27)
Veículo lotado anteriormente na SUPMAM</t>
        </r>
      </text>
    </comment>
    <comment ref="D64" authorId="0">
      <text>
        <r>
          <rPr>
            <sz val="11"/>
            <color theme="1"/>
            <rFont val="Calibri"/>
            <scheme val="minor"/>
          </rPr>
          <t>======
ID#AAAAx9ATPaM
Usuario    (2023-05-29 17:31:27)
Substituindo veiculo SAVEIRO QLE-7535 no dia 14/04/21</t>
        </r>
      </text>
    </comment>
    <comment ref="E64" authorId="0">
      <text>
        <r>
          <rPr>
            <sz val="11"/>
            <color theme="1"/>
            <rFont val="Calibri"/>
            <scheme val="minor"/>
          </rPr>
          <t>======
ID#AAAAx9ATPQQ
Usuário    (2023-05-29 17:31:27)
Veículo lotado anteriormente na UNBB</t>
        </r>
      </text>
    </comment>
    <comment ref="D66" authorId="0">
      <text>
        <r>
          <rPr>
            <sz val="11"/>
            <color theme="1"/>
            <rFont val="Calibri"/>
            <scheme val="minor"/>
          </rPr>
          <t>======
ID#AAAAx9ATPUw
Usuario    (2023-05-29 17:31:27)
SUBSTITUINDO SAVEIRO QLE-7485 no dia 29/04</t>
        </r>
      </text>
    </comment>
    <comment ref="E66" authorId="0">
      <text>
        <r>
          <rPr>
            <sz val="11"/>
            <color theme="1"/>
            <rFont val="Calibri"/>
            <scheme val="minor"/>
          </rPr>
          <t>======
ID#AAAAx9ATPXU
Usuário    (2023-05-29 17:31:27)
Veículo lotado anteriormente na SUPMAE</t>
        </r>
      </text>
    </comment>
    <comment ref="I67" authorId="0">
      <text>
        <r>
          <rPr>
            <sz val="11"/>
            <color theme="1"/>
            <rFont val="Calibri"/>
            <scheme val="minor"/>
          </rPr>
          <t>======
ID#AAAAx9ATPXY
Usuario    (2023-05-29 17:31:27)
Motorista utiliza o veículo VIRTUS QWG-8206 lotado na DP c/ inicio no dia 13.05.2020
USUÁRIO:Substituindo:
COBALT QLL-1642</t>
        </r>
      </text>
    </comment>
    <comment ref="D73" authorId="0">
      <text>
        <r>
          <rPr>
            <sz val="11"/>
            <color theme="1"/>
            <rFont val="Calibri"/>
            <scheme val="minor"/>
          </rPr>
          <t>======
ID#AAAAx9ATPY8
Usuario    (2023-05-29 17:31:27)
Veiculo Substituindo: S10 QLH-7390 no dia 05/03</t>
        </r>
      </text>
    </comment>
    <comment ref="D74" authorId="0">
      <text>
        <r>
          <rPr>
            <sz val="11"/>
            <color theme="1"/>
            <rFont val="Calibri"/>
            <scheme val="minor"/>
          </rPr>
          <t>======
ID#AAAAx9ATPYU
Usuario    (2023-05-29 17:31:27)
Veiculo Substituindo: L200 ORH-2833 no dia 03/03.</t>
        </r>
      </text>
    </comment>
    <comment ref="C75" authorId="0">
      <text>
        <r>
          <rPr>
            <sz val="11"/>
            <color theme="1"/>
            <rFont val="Calibri"/>
            <scheme val="minor"/>
          </rPr>
          <t>======
ID#AAAAx9ATPPA
    (2023-05-29 17:31:27)
VEÍCULO SUBSTITUINDO GOL QLD-1260, EM 21.02.2019</t>
        </r>
      </text>
    </comment>
    <comment ref="D75" authorId="0">
      <text>
        <r>
          <rPr>
            <sz val="11"/>
            <color theme="1"/>
            <rFont val="Calibri"/>
            <scheme val="minor"/>
          </rPr>
          <t>======
ID#AAAAx9ATPRs
    (2023-05-29 17:31:27)
LICENCIAMENTO 2018 ENTRGUE EM 05.07.2018</t>
        </r>
      </text>
    </comment>
    <comment ref="C76" authorId="0">
      <text>
        <r>
          <rPr>
            <sz val="11"/>
            <color theme="1"/>
            <rFont val="Calibri"/>
            <scheme val="minor"/>
          </rPr>
          <t>======
ID#AAAAx9ATPRc
    (2023-05-29 17:31:27)
VEÍCULO SUBSTITUINDO GOL QLD-1340, EM 20.02.2019</t>
        </r>
      </text>
    </comment>
    <comment ref="D76" authorId="0">
      <text>
        <r>
          <rPr>
            <sz val="11"/>
            <color theme="1"/>
            <rFont val="Calibri"/>
            <scheme val="minor"/>
          </rPr>
          <t>======
ID#AAAAx9ATPVY
    (2023-05-29 17:31:27)
LICENCIAMENTO 2018 ENTREGUE EM 05.07.2018</t>
        </r>
      </text>
    </comment>
    <comment ref="C77" authorId="0">
      <text>
        <r>
          <rPr>
            <sz val="11"/>
            <color theme="1"/>
            <rFont val="Calibri"/>
            <scheme val="minor"/>
          </rPr>
          <t>======
ID#AAAAx9ATPUc
    (2023-05-29 17:31:27)
VEÍCULO SUBSTITUINDO PALIO QLE-0992, EM 20.02.2019</t>
        </r>
      </text>
    </comment>
    <comment ref="C78" authorId="0">
      <text>
        <r>
          <rPr>
            <sz val="11"/>
            <color theme="1"/>
            <rFont val="Calibri"/>
            <scheme val="minor"/>
          </rPr>
          <t>======
ID#AAAAx9ATPVc
    (2023-05-29 17:31:27)
VEÍCULO SUBSTITUINDO GOL QLD-1080, EM 21.02.2019</t>
        </r>
      </text>
    </comment>
    <comment ref="D78" authorId="0">
      <text>
        <r>
          <rPr>
            <sz val="11"/>
            <color theme="1"/>
            <rFont val="Calibri"/>
            <scheme val="minor"/>
          </rPr>
          <t>======
ID#AAAAx9ATPVU
    (2023-05-29 17:31:27)
LICENCIAMENTO 2018 ENTREGUE EM 05.07.2018</t>
        </r>
      </text>
    </comment>
    <comment ref="C79" authorId="0">
      <text>
        <r>
          <rPr>
            <sz val="11"/>
            <color theme="1"/>
            <rFont val="Calibri"/>
            <scheme val="minor"/>
          </rPr>
          <t>======
ID#AAAAx9ATPR0
    (2023-05-29 17:31:27)
KOMBI NMI-4983 SUBSTITUIDO PELO OROCH QLG-7254 ANO 2018/2019</t>
        </r>
      </text>
    </comment>
    <comment ref="C80" authorId="0">
      <text>
        <r>
          <rPr>
            <sz val="11"/>
            <color theme="1"/>
            <rFont val="Calibri"/>
            <scheme val="minor"/>
          </rPr>
          <t>======
ID#AAAAx9ATPW8
    (2023-05-29 17:31:27)
KOMBI NMI-4993 SUBSTITUIDO PELA OROCH QLG-7244 ANO 2018/2019</t>
        </r>
      </text>
    </comment>
    <comment ref="C81" authorId="0">
      <text>
        <r>
          <rPr>
            <sz val="11"/>
            <color theme="1"/>
            <rFont val="Calibri"/>
            <scheme val="minor"/>
          </rPr>
          <t>======
ID#AAAAx9ATPTw
    (2023-05-29 17:31:27)
VEÍCULO SUBSTITUINDO STRADA QLC-7174, EM 28.03.2019</t>
        </r>
      </text>
    </comment>
    <comment ref="C82" authorId="0">
      <text>
        <r>
          <rPr>
            <sz val="11"/>
            <color theme="1"/>
            <rFont val="Calibri"/>
            <scheme val="minor"/>
          </rPr>
          <t>======
ID#AAAAx9ATPPk
Usuario    (2023-05-29 17:31:27)
SUBSTITUINDO VEICULO S10 QLK-3411 no dia 25/03.</t>
        </r>
      </text>
    </comment>
    <comment ref="E82" authorId="0">
      <text>
        <r>
          <rPr>
            <sz val="11"/>
            <color theme="1"/>
            <rFont val="Calibri"/>
            <scheme val="minor"/>
          </rPr>
          <t>======
ID#AAAAx9ATPQk
Usuário    (2023-05-29 17:31:27)
Veículo lotado anteriormente na UNBB</t>
        </r>
      </text>
    </comment>
    <comment ref="C90" authorId="0">
      <text>
        <r>
          <rPr>
            <sz val="11"/>
            <color theme="1"/>
            <rFont val="Calibri"/>
            <scheme val="minor"/>
          </rPr>
          <t>======
ID#AAAAx9ATPZI
    (2023-05-29 17:31:27)
Veículo anterior: GOL – QLF-2044</t>
        </r>
      </text>
    </comment>
    <comment ref="E90" authorId="0">
      <text>
        <r>
          <rPr>
            <sz val="11"/>
            <color theme="1"/>
            <rFont val="Calibri"/>
            <scheme val="minor"/>
          </rPr>
          <t>======
ID#AAAAx9ATPTE
    (2023-05-29 17:31:27)
A permuta ocorreu saindo da GESEA – era utilizado pelo motorista Jose Maria Junior.
Saída em: 05/04/19
Veículo lotado anteriormente na UNJA</t>
        </r>
      </text>
    </comment>
    <comment ref="D91" authorId="0">
      <text>
        <r>
          <rPr>
            <sz val="11"/>
            <color theme="1"/>
            <rFont val="Calibri"/>
            <scheme val="minor"/>
          </rPr>
          <t>======
ID#AAAAx9ATPao
    (2023-05-29 17:31:27)
VEICULO SUBSTITUINDO GOL DE PLACA QLG-8367
VEIO PRA SUPTRAN NO DIA 04/02/2022 DA GECAM/SUMAQ</t>
        </r>
      </text>
    </comment>
    <comment ref="E91" authorId="0">
      <text>
        <r>
          <rPr>
            <sz val="11"/>
            <color theme="1"/>
            <rFont val="Calibri"/>
            <scheme val="minor"/>
          </rPr>
          <t>======
ID#AAAAx9ATPYA
    (2023-05-29 17:31:27)
A permuta ocorreu saindo da UNJA/CCO – 
Saída em: 05/04/19
Transferido c/ Motorista para GECAM no dia 21.10.2019</t>
        </r>
      </text>
    </comment>
    <comment ref="F91" authorId="0">
      <text>
        <r>
          <rPr>
            <sz val="11"/>
            <color theme="1"/>
            <rFont val="Calibri"/>
            <scheme val="minor"/>
          </rPr>
          <t>======
ID#AAAAx9ATPXw
    (2023-05-29 17:31:27)
Limite do GOL QLA-0683 – R$ 1.000,00</t>
        </r>
      </text>
    </comment>
    <comment ref="I91" authorId="0">
      <text>
        <r>
          <rPr>
            <sz val="11"/>
            <color theme="1"/>
            <rFont val="Calibri"/>
            <scheme val="minor"/>
          </rPr>
          <t>======
ID#AAAAx9ATPRY
Usuario    (2023-05-29 17:31:27)
Substituindo o motorista Aristeu (motorista da Casal) iniciando suas atividades no setor a partir do dia 21/10/19</t>
        </r>
      </text>
    </comment>
    <comment ref="D92" authorId="0">
      <text>
        <r>
          <rPr>
            <sz val="11"/>
            <color theme="1"/>
            <rFont val="Calibri"/>
            <scheme val="minor"/>
          </rPr>
          <t>======
ID#AAAAx9ATPPo
    (2023-05-29 17:31:27)
VEÍCULO SUBSTITUINDO O GOL DE PLACA QLG-8387
07/11/2019</t>
        </r>
      </text>
    </comment>
    <comment ref="E92" authorId="0">
      <text>
        <r>
          <rPr>
            <sz val="11"/>
            <color theme="1"/>
            <rFont val="Calibri"/>
            <scheme val="minor"/>
          </rPr>
          <t>======
ID#AAAAx9ATPPE
    (2023-05-29 17:31:27)
Antes lotado no setor da UNBB – Entrou em 20.05.2019
Veículo lotado anteriormente na UNFA</t>
        </r>
      </text>
    </comment>
    <comment ref="I92" authorId="0">
      <text>
        <r>
          <rPr>
            <sz val="11"/>
            <color theme="1"/>
            <rFont val="Calibri"/>
            <scheme val="minor"/>
          </rPr>
          <t>======
ID#AAAAx9ATPR8
Usuario    (2023-05-29 17:31:27)
Substituiu MOTORISTA COSMO FELICIO em março/2020</t>
        </r>
      </text>
    </comment>
    <comment ref="D93" authorId="0">
      <text>
        <r>
          <rPr>
            <sz val="11"/>
            <color theme="1"/>
            <rFont val="Calibri"/>
            <scheme val="minor"/>
          </rPr>
          <t>======
ID#AAAAx9ATPZ8
    (2023-05-29 17:31:27)
VEÍCULO SUBSTITUINDO O GOL DE PLACA QLG-8377
07/11/2019</t>
        </r>
      </text>
    </comment>
    <comment ref="E93" authorId="0">
      <text>
        <r>
          <rPr>
            <sz val="11"/>
            <color theme="1"/>
            <rFont val="Calibri"/>
            <scheme val="minor"/>
          </rPr>
          <t>======
ID#AAAAx9ATPRk
Usuário    (2023-05-29 17:31:27)
Veículo lotado anteriormente na UNFA</t>
        </r>
      </text>
    </comment>
    <comment ref="C94" authorId="0">
      <text>
        <r>
          <rPr>
            <sz val="11"/>
            <color theme="1"/>
            <rFont val="Calibri"/>
            <scheme val="minor"/>
          </rPr>
          <t>======
ID#AAAAx9ATPSA
    (2023-05-29 17:31:27)
Veículo anterior: Gol QLG-8347</t>
        </r>
      </text>
    </comment>
    <comment ref="C95" authorId="0">
      <text>
        <r>
          <rPr>
            <sz val="11"/>
            <color theme="1"/>
            <rFont val="Calibri"/>
            <scheme val="minor"/>
          </rPr>
          <t>======
ID#AAAAx9ATPTM
    (2023-05-29 17:31:27)
SAIU VEICULO PALIO QLB2914 EM 13.07.2018. VEICULO ESTAVA EM PODER DA LOCADORA PARA MANUTENÇÃO NO TANQUE DE COMBUSTIVEL QUE ESTAVA COM VAZAMENTO.</t>
        </r>
      </text>
    </comment>
    <comment ref="C96" authorId="0">
      <text>
        <r>
          <rPr>
            <sz val="11"/>
            <color theme="1"/>
            <rFont val="Calibri"/>
            <scheme val="minor"/>
          </rPr>
          <t>======
ID#AAAAx9ATPV8
    (2023-05-29 17:31:27)
SAIU VEICULO PALIO QLA9025 EM 16.07.2018. VEICULO SEM AVARIAS.</t>
        </r>
      </text>
    </comment>
    <comment ref="I96" authorId="0">
      <text>
        <r>
          <rPr>
            <sz val="11"/>
            <color theme="1"/>
            <rFont val="Calibri"/>
            <scheme val="minor"/>
          </rPr>
          <t>======
ID#AAAAx9ATPPM
Usuario    (2023-05-29 17:31:27)
Substituindo MARCIO JOSE SILVA DOS SANTOS</t>
        </r>
      </text>
    </comment>
    <comment ref="C101" authorId="0">
      <text>
        <r>
          <rPr>
            <sz val="11"/>
            <color theme="1"/>
            <rFont val="Calibri"/>
            <scheme val="minor"/>
          </rPr>
          <t>======
ID#AAAAx9ATPPQ
usuário    (2023-05-29 17:31:27)
CAMINHÃO MUNK</t>
        </r>
      </text>
    </comment>
    <comment ref="E101" authorId="0">
      <text>
        <r>
          <rPr>
            <sz val="11"/>
            <color theme="1"/>
            <rFont val="Calibri"/>
            <scheme val="minor"/>
          </rPr>
          <t>======
ID#AAAAx9ATPRQ
Usuário    (2023-05-29 17:31:27)
Veículo lotado anteriormente na SUPMAE</t>
        </r>
      </text>
    </comment>
    <comment ref="C102" authorId="0">
      <text>
        <r>
          <rPr>
            <sz val="11"/>
            <color theme="1"/>
            <rFont val="Calibri"/>
            <scheme val="minor"/>
          </rPr>
          <t>======
ID#AAAAx9ATPZc
    (2023-05-29 17:31:27)
Veículo Substituido S10 – QLG-5739</t>
        </r>
      </text>
    </comment>
    <comment ref="E102" authorId="0">
      <text>
        <r>
          <rPr>
            <sz val="11"/>
            <color theme="1"/>
            <rFont val="Calibri"/>
            <scheme val="minor"/>
          </rPr>
          <t>======
ID#AAAAx9ATPP4
Usuário    (2023-05-29 17:31:27)
Veículo lotado anteriormente na UNJA</t>
        </r>
      </text>
    </comment>
    <comment ref="C103" authorId="0">
      <text>
        <r>
          <rPr>
            <sz val="11"/>
            <color theme="1"/>
            <rFont val="Calibri"/>
            <scheme val="minor"/>
          </rPr>
          <t>======
ID#AAAAx9ATPWU
    (2023-05-29 17:31:27)
VEICULO PALIO QLG0058 SUBSTITUIDO EM 14.11.2018 PELO GOL QLM4278</t>
        </r>
      </text>
    </comment>
    <comment ref="D103" authorId="0">
      <text>
        <r>
          <rPr>
            <sz val="11"/>
            <color theme="1"/>
            <rFont val="Calibri"/>
            <scheme val="minor"/>
          </rPr>
          <t>======
ID#AAAAx9ATPas
Usuario    (2023-05-29 17:31:27)
Substituiu GOL QLM-4278 no dia 10/02</t>
        </r>
      </text>
    </comment>
    <comment ref="C104" authorId="0">
      <text>
        <r>
          <rPr>
            <sz val="11"/>
            <color theme="1"/>
            <rFont val="Calibri"/>
            <scheme val="minor"/>
          </rPr>
          <t>======
ID#AAAAx9ATPXs
    (2023-05-29 17:31:27)
VEICULO SUBSTITUIDO PALIO PLACA ORI-3023, SUBSTITUIDO EM 20.07.2018. O MESMO ERA  LOCADO PELA PB SERVIÇOS E A PARTIR DESTA DATA SERÁ LOCADO PELA EQUILIBRIO.</t>
        </r>
      </text>
    </comment>
    <comment ref="C105" authorId="0">
      <text>
        <r>
          <rPr>
            <sz val="11"/>
            <color theme="1"/>
            <rFont val="Calibri"/>
            <scheme val="minor"/>
          </rPr>
          <t>======
ID#AAAAx9ATPPs
    (2023-05-29 17:31:27)
VEÍCULO ENTROU NA FROTA EM 01.02.2019  COM DURAÇÃO DE 6 MESES.</t>
        </r>
      </text>
    </comment>
    <comment ref="D105" authorId="0">
      <text>
        <r>
          <rPr>
            <sz val="11"/>
            <color theme="1"/>
            <rFont val="Calibri"/>
            <scheme val="minor"/>
          </rPr>
          <t>======
ID#AAAAx9ATPUY
    (2023-05-29 17:31:27)
Veículo substituido Gol QLI-3561 em 23.07.19
VEIO DA GESMET PARA SUPTRAN NO DIA 04/02/2021.</t>
        </r>
      </text>
    </comment>
    <comment ref="D106" authorId="0">
      <text>
        <r>
          <rPr>
            <sz val="11"/>
            <color theme="1"/>
            <rFont val="Calibri"/>
            <scheme val="minor"/>
          </rPr>
          <t>======
ID#AAAAx9ATPa8
    (2023-05-29 17:31:27)
Veículo substituido GOL QLF-2094</t>
        </r>
      </text>
    </comment>
    <comment ref="D107" authorId="0">
      <text>
        <r>
          <rPr>
            <sz val="11"/>
            <color theme="1"/>
            <rFont val="Calibri"/>
            <scheme val="minor"/>
          </rPr>
          <t>======
ID#AAAAx9ATPYE
Usuario    (2023-05-29 17:31:27)
Substituindo QLI-6199 no dia 30/09 / SUBSTITUINDO AMAROK QLG-6866 no dia 02/09/2021 AS 13:40</t>
        </r>
      </text>
    </comment>
    <comment ref="C108" authorId="0">
      <text>
        <r>
          <rPr>
            <sz val="11"/>
            <color theme="1"/>
            <rFont val="Calibri"/>
            <scheme val="minor"/>
          </rPr>
          <t>======
ID#AAAAx9ATPXA
    (2023-05-29 17:31:27)
DIA 10/10/2022 ENTROU NA EQUILÍBRIO P/ SER FATURADO.
Vinculado ao CONTRATO da terceirizada JAM DISTRIBUIDORA LTDA CAMINHÃO TANQUE</t>
        </r>
      </text>
    </comment>
    <comment ref="D108" authorId="0">
      <text>
        <r>
          <rPr>
            <sz val="11"/>
            <color theme="1"/>
            <rFont val="Calibri"/>
            <scheme val="minor"/>
          </rPr>
          <t>======
ID#AAAAx9ATPZM
    (2023-05-29 17:31:27)
Substituindo o veículo NME-3441 do contrato com a locadora Equilibrio</t>
        </r>
      </text>
    </comment>
    <comment ref="I108" authorId="0">
      <text>
        <r>
          <rPr>
            <sz val="11"/>
            <color theme="1"/>
            <rFont val="Calibri"/>
            <scheme val="minor"/>
          </rPr>
          <t>======
ID#AAAAx9ATPTI
    (2023-05-29 17:31:27)
Contrato de motorista não vinculado ao nº 80/2014</t>
        </r>
      </text>
    </comment>
    <comment ref="E115" authorId="0">
      <text>
        <r>
          <rPr>
            <sz val="11"/>
            <color theme="1"/>
            <rFont val="Calibri"/>
            <scheme val="minor"/>
          </rPr>
          <t>======
ID#AAAAx9ATPU4
Usuario    (2023-05-29 17:31:27)
AMAROK (QWL-1689) SUBSTITUIU A S-10 (QLL-5015).
OROCH QLM-5277  FOI PARA GEDOP EM 13/05/2020.FAZENDO UMA PERMUTA COM A S10 QLL-5015.</t>
        </r>
      </text>
    </comment>
    <comment ref="C116" authorId="0">
      <text>
        <r>
          <rPr>
            <sz val="11"/>
            <color theme="1"/>
            <rFont val="Calibri"/>
            <scheme val="minor"/>
          </rPr>
          <t>======
ID#AAAAx9ATPUs
    (2023-05-29 17:31:27)
Veículo substituido Amarok QLF-0411</t>
        </r>
      </text>
    </comment>
    <comment ref="E116" authorId="0">
      <text>
        <r>
          <rPr>
            <sz val="11"/>
            <color theme="1"/>
            <rFont val="Calibri"/>
            <scheme val="minor"/>
          </rPr>
          <t>======
ID#AAAAx9ATPSc
Usuario    (2023-05-29 17:31:27)
veiculo pertencia a SUPOMM.</t>
        </r>
      </text>
    </comment>
    <comment ref="I116" authorId="0">
      <text>
        <r>
          <rPr>
            <sz val="11"/>
            <color theme="1"/>
            <rFont val="Calibri"/>
            <scheme val="minor"/>
          </rPr>
          <t>======
ID#AAAAx9ATPWw
usuário    (2023-05-29 17:31:27)
iniciou suas atividades no setor no dia 14/10/2020. motorista anterior DIOGO LUCIO LIMA BARBOSA.
MANOEL FOI REMANEJADO P/ ESSE VEÍCULO 01/08/2022.</t>
        </r>
      </text>
    </comment>
    <comment ref="C117" authorId="0">
      <text>
        <r>
          <rPr>
            <sz val="11"/>
            <color theme="1"/>
            <rFont val="Calibri"/>
            <scheme val="minor"/>
          </rPr>
          <t>======
ID#AAAAx9ATPXk
    (2023-05-29 17:31:27)
Veiculo Substituido: Amarok 2021</t>
        </r>
      </text>
    </comment>
    <comment ref="E117" authorId="0">
      <text>
        <r>
          <rPr>
            <sz val="11"/>
            <color theme="1"/>
            <rFont val="Calibri"/>
            <scheme val="minor"/>
          </rPr>
          <t>======
ID#AAAAx9ATPWg
Usuário    (2023-05-29 17:31:27)
Veículo lotado anteriormente na SUPMAM</t>
        </r>
      </text>
    </comment>
    <comment ref="D118" authorId="0">
      <text>
        <r>
          <rPr>
            <sz val="11"/>
            <color theme="1"/>
            <rFont val="Calibri"/>
            <scheme val="minor"/>
          </rPr>
          <t>======
ID#AAAAx9ATPbA
Usuario    (2023-05-29 17:31:27)
Substituindo AMAROK QLF-2011 com Bastante problema no dia 23/06.</t>
        </r>
      </text>
    </comment>
    <comment ref="C119" authorId="0">
      <text>
        <r>
          <rPr>
            <sz val="11"/>
            <color theme="1"/>
            <rFont val="Calibri"/>
            <scheme val="minor"/>
          </rPr>
          <t>======
ID#AAAAx9ATPXQ
    (2023-05-29 17:31:27)
USUÁRIO:AMAROK ORE-9863</t>
        </r>
      </text>
    </comment>
    <comment ref="D119" authorId="0">
      <text>
        <r>
          <rPr>
            <sz val="11"/>
            <color theme="1"/>
            <rFont val="Calibri"/>
            <scheme val="minor"/>
          </rPr>
          <t>======
ID#AAAAx9ATPQs
Usuario    (2023-05-29 17:31:27)
SUBSTITUINDO AMAROK QLE-4944 no dia 03/08.</t>
        </r>
      </text>
    </comment>
    <comment ref="C121" authorId="0">
      <text>
        <r>
          <rPr>
            <sz val="11"/>
            <color theme="1"/>
            <rFont val="Calibri"/>
            <scheme val="minor"/>
          </rPr>
          <t>======
ID#AAAAx9ATPbc
    (2023-05-29 17:31:27)
USUÁRIO:PALIO QLJ-5030</t>
        </r>
      </text>
    </comment>
    <comment ref="D121" authorId="0">
      <text>
        <r>
          <rPr>
            <sz val="11"/>
            <color theme="1"/>
            <rFont val="Calibri"/>
            <scheme val="minor"/>
          </rPr>
          <t>======
ID#AAAAx9ATPTA
usuário    (2023-05-29 17:31:27)
SUBST O GOL QLH-8357 NO DIA 05/07/2022</t>
        </r>
      </text>
    </comment>
    <comment ref="C122" authorId="0">
      <text>
        <r>
          <rPr>
            <sz val="11"/>
            <color theme="1"/>
            <rFont val="Calibri"/>
            <scheme val="minor"/>
          </rPr>
          <t>======
ID#AAAAx9ATPRM
    (2023-05-29 17:31:27)
USUÁRIO:PALIO QLJ-5030</t>
        </r>
      </text>
    </comment>
    <comment ref="D122" authorId="0">
      <text>
        <r>
          <rPr>
            <sz val="11"/>
            <color theme="1"/>
            <rFont val="Calibri"/>
            <scheme val="minor"/>
          </rPr>
          <t>======
ID#AAAAx9ATPXg
usuário    (2023-05-29 17:31:27)
SUBST O GOL QTT-9219 NO DIA 12/07/2022</t>
        </r>
      </text>
    </comment>
    <comment ref="I123" authorId="0">
      <text>
        <r>
          <rPr>
            <sz val="11"/>
            <color theme="1"/>
            <rFont val="Calibri"/>
            <scheme val="minor"/>
          </rPr>
          <t>======
ID#AAAAx9ATPV0
usuário    (2023-05-29 17:31:27)
Iniciou suas atividades no setor no dia 13/10/2020. motorista anterior MARCIO ROBERTO</t>
        </r>
      </text>
    </comment>
    <comment ref="C124" authorId="0">
      <text>
        <r>
          <rPr>
            <sz val="11"/>
            <color theme="1"/>
            <rFont val="Calibri"/>
            <scheme val="minor"/>
          </rPr>
          <t>======
ID#AAAAx9ATPYI
    (2023-05-29 17:31:27)
USUÁRIO:GOL QLI-4182</t>
        </r>
      </text>
    </comment>
    <comment ref="D124" authorId="0">
      <text>
        <r>
          <rPr>
            <sz val="11"/>
            <color theme="1"/>
            <rFont val="Calibri"/>
            <scheme val="minor"/>
          </rPr>
          <t>======
ID#AAAAx9ATPRo
usuário    (2023-05-29 17:31:27)
SUBSTITUIU O GOL QTT-8350 NO DIA 12/07/2022</t>
        </r>
      </text>
    </comment>
    <comment ref="D125" authorId="0">
      <text>
        <r>
          <rPr>
            <sz val="11"/>
            <color theme="1"/>
            <rFont val="Calibri"/>
            <scheme val="minor"/>
          </rPr>
          <t>======
ID#AAAAx9ATPZk
    (2023-05-29 17:31:27)
VEÍCULO COM ERRO (RGD3C56) NA PLACA E SENDO ALTERADO P/ RGO3C56. O VEÍCULO ENTROU NA FROTA MÊS 07/2022 E SENDO ALTERADO NO DIA 05/10/22. POR ANDREYSSON.
VEICULO ENTROU NA FROTA EM 24.10.2018 SUBSTITUINDO O GOL QLE4542.
GOL RGD3C56 SUBST O GOL QTT-6629 NO DIA 14/07/2022.</t>
        </r>
      </text>
    </comment>
    <comment ref="I126" authorId="0">
      <text>
        <r>
          <rPr>
            <sz val="11"/>
            <color theme="1"/>
            <rFont val="Calibri"/>
            <scheme val="minor"/>
          </rPr>
          <t>======
ID#AAAAx9ATPaY
Usuario    (2023-05-29 17:31:27)
EM 27/05/2022 O METUSAEL FOI DISPENSADO.
EM Substituindo Maciel Nogueira
no dia 25/09/2019.</t>
        </r>
      </text>
    </comment>
    <comment ref="C128" authorId="0">
      <text>
        <r>
          <rPr>
            <sz val="11"/>
            <color theme="1"/>
            <rFont val="Calibri"/>
            <scheme val="minor"/>
          </rPr>
          <t>======
ID#AAAAx9ATPSM
    (2023-05-29 17:31:27)
USUÁRIO:Amarok ORE-9903</t>
        </r>
      </text>
    </comment>
    <comment ref="D128" authorId="0">
      <text>
        <r>
          <rPr>
            <sz val="11"/>
            <color theme="1"/>
            <rFont val="Calibri"/>
            <scheme val="minor"/>
          </rPr>
          <t>======
ID#AAAAx9ATPWY
    (2023-05-29 17:31:27)
Substituindo Amarok QLF-2021 no dia 11/06.</t>
        </r>
      </text>
    </comment>
    <comment ref="D129" authorId="0">
      <text>
        <r>
          <rPr>
            <sz val="11"/>
            <color theme="1"/>
            <rFont val="Calibri"/>
            <scheme val="minor"/>
          </rPr>
          <t>======
ID#AAAAx9ATPY0
usuário    (2023-05-29 17:31:27)
MÊS 04/22 FOI SUBSTITUIU O GOL OXN-0153</t>
        </r>
      </text>
    </comment>
    <comment ref="C134" authorId="0">
      <text>
        <r>
          <rPr>
            <sz val="11"/>
            <color theme="1"/>
            <rFont val="Calibri"/>
            <scheme val="minor"/>
          </rPr>
          <t>======
ID#AAAAx9ATPPU
    (2023-05-29 17:31:27)
Substituto: Moto QLE-8219</t>
        </r>
      </text>
    </comment>
    <comment ref="D134" authorId="0">
      <text>
        <r>
          <rPr>
            <sz val="11"/>
            <color theme="1"/>
            <rFont val="Calibri"/>
            <scheme val="minor"/>
          </rPr>
          <t>======
ID#AAAAx9ATPWI
Usuario    (2023-05-29 17:31:27)
MOTO DE MESSIAS</t>
        </r>
      </text>
    </comment>
    <comment ref="D135" authorId="0">
      <text>
        <r>
          <rPr>
            <sz val="11"/>
            <color theme="1"/>
            <rFont val="Calibri"/>
            <scheme val="minor"/>
          </rPr>
          <t>======
ID#AAAAx9ATPSU
Usuario    (2023-05-29 17:31:27)
vindo da UNFA Substuindo a MOTO de placa QLI-2896</t>
        </r>
      </text>
    </comment>
    <comment ref="D136" authorId="0">
      <text>
        <r>
          <rPr>
            <sz val="11"/>
            <color theme="1"/>
            <rFont val="Calibri"/>
            <scheme val="minor"/>
          </rPr>
          <t>======
ID#AAAAx9ATPZQ
    (2023-05-29 17:31:27)
Veículo substituido: Moto QLE-8249</t>
        </r>
      </text>
    </comment>
    <comment ref="B137" authorId="0">
      <text>
        <r>
          <rPr>
            <sz val="11"/>
            <color theme="1"/>
            <rFont val="Calibri"/>
            <scheme val="minor"/>
          </rPr>
          <t>======
ID#AAAAx9ATPWA
Usuario    (2023-05-29 17:31:27)
veiculo sendo faturado por padrão E3 ( SAVEIRO Simples )</t>
        </r>
      </text>
    </comment>
    <comment ref="C137" authorId="0">
      <text>
        <r>
          <rPr>
            <sz val="11"/>
            <color theme="1"/>
            <rFont val="Calibri"/>
            <scheme val="minor"/>
          </rPr>
          <t>======
ID#AAAAx9ATPUg
SAVEIRO ESTENDIDA Veículo substituido    (2023-05-29 17:31:27)
Moto QLC-8476</t>
        </r>
      </text>
    </comment>
    <comment ref="D137" authorId="0">
      <text>
        <r>
          <rPr>
            <sz val="11"/>
            <color theme="1"/>
            <rFont val="Calibri"/>
            <scheme val="minor"/>
          </rPr>
          <t>======
ID#AAAAx9ATPaQ
Usuario    (2023-05-29 17:31:27)
veiculo Substituindo MOTO QWG-5790 no dia 18/12</t>
        </r>
      </text>
    </comment>
    <comment ref="D138" authorId="0">
      <text>
        <r>
          <rPr>
            <sz val="11"/>
            <color theme="1"/>
            <rFont val="Calibri"/>
            <scheme val="minor"/>
          </rPr>
          <t>======
ID#AAAAx9ATPZA
Usuario    (2023-05-29 17:31:27)
Veículo substituido: Moto QLL-4220 no dia 27/02.</t>
        </r>
      </text>
    </comment>
    <comment ref="D139" authorId="0">
      <text>
        <r>
          <rPr>
            <sz val="11"/>
            <color theme="1"/>
            <rFont val="Calibri"/>
            <scheme val="minor"/>
          </rPr>
          <t>======
ID#AAAAx9ATPTg
Usuario    (2023-05-29 17:31:27)
Veiculo Substituindo: MOTO QLI-1139 no dia 27/02.</t>
        </r>
      </text>
    </comment>
    <comment ref="C140" authorId="0">
      <text>
        <r>
          <rPr>
            <sz val="11"/>
            <color theme="1"/>
            <rFont val="Calibri"/>
            <scheme val="minor"/>
          </rPr>
          <t>======
ID#AAAAx9ATPTU
Veículo substituido    (2023-05-29 17:31:27)
SANDERO – QLF-8565</t>
        </r>
      </text>
    </comment>
    <comment ref="D140" authorId="0">
      <text>
        <r>
          <rPr>
            <sz val="11"/>
            <color theme="1"/>
            <rFont val="Calibri"/>
            <scheme val="minor"/>
          </rPr>
          <t>======
ID#AAAAx9ATPQo
usuário    (2023-05-29 17:31:27)
Veiculo substituiu o gol  qwj-6099 dia 21/12/2022</t>
        </r>
      </text>
    </comment>
    <comment ref="D141" authorId="0">
      <text>
        <r>
          <rPr>
            <sz val="11"/>
            <color theme="1"/>
            <rFont val="Calibri"/>
            <scheme val="minor"/>
          </rPr>
          <t>======
ID#AAAAx9ATPSY
Usuario    (2023-05-29 17:31:27)
Substituindo MOTO QLG-9842 no dia 31/07.</t>
        </r>
      </text>
    </comment>
    <comment ref="D142" authorId="0">
      <text>
        <r>
          <rPr>
            <sz val="11"/>
            <color theme="1"/>
            <rFont val="Calibri"/>
            <scheme val="minor"/>
          </rPr>
          <t>======
ID#AAAAx9ATPPY
Usuario    (2023-05-29 17:31:27)
SUBSTITUINDO MOTO DE PLACA QLG-9852 NO DIA 12/08/20</t>
        </r>
      </text>
    </comment>
    <comment ref="D143" authorId="0">
      <text>
        <r>
          <rPr>
            <sz val="11"/>
            <color theme="1"/>
            <rFont val="Calibri"/>
            <scheme val="minor"/>
          </rPr>
          <t>======
ID#AAAAx9ATPVg
Usuario    (2023-05-29 17:31:27)
Substituindo MOTO QLG-9822 no dia 31/07.</t>
        </r>
      </text>
    </comment>
    <comment ref="D144" authorId="0">
      <text>
        <r>
          <rPr>
            <sz val="11"/>
            <color theme="1"/>
            <rFont val="Calibri"/>
            <scheme val="minor"/>
          </rPr>
          <t>======
ID#AAAAx9ATPQU
    (2023-05-29 17:31:27)
NO DIA 05/06/2022 ESSE GOL FOI PARA SAS.
VEÍCULO SUBSTITUINDO SANDERO QLE-6119
NO DIA 20/06/2022 O GOL SAC6E55 SUBSTITUIU O GOL QLM-9114</t>
        </r>
      </text>
    </comment>
    <comment ref="D145" authorId="0">
      <text>
        <r>
          <rPr>
            <sz val="11"/>
            <color theme="1"/>
            <rFont val="Calibri"/>
            <scheme val="minor"/>
          </rPr>
          <t>======
ID#AAAAx9ATPbQ
    (2023-05-29 17:31:27)
Substuindo MOTO QLK-6267 no dia 31/07.</t>
        </r>
      </text>
    </comment>
    <comment ref="D146" authorId="0">
      <text>
        <r>
          <rPr>
            <sz val="11"/>
            <color theme="1"/>
            <rFont val="Calibri"/>
            <scheme val="minor"/>
          </rPr>
          <t>======
ID#AAAAx9ATPP8
    (2023-05-29 17:31:27)
Substituindo MOTO QLK-6277 no dia 31/07.</t>
        </r>
      </text>
    </comment>
    <comment ref="D147" authorId="0">
      <text>
        <r>
          <rPr>
            <sz val="11"/>
            <color theme="1"/>
            <rFont val="Calibri"/>
            <scheme val="minor"/>
          </rPr>
          <t>======
ID#AAAAx9ATPbY
    (2023-05-29 17:31:27)
Substituindo MOTO QLM-7048 no dia 31/07.</t>
        </r>
      </text>
    </comment>
    <comment ref="D148" authorId="0">
      <text>
        <r>
          <rPr>
            <sz val="11"/>
            <color theme="1"/>
            <rFont val="Calibri"/>
            <scheme val="minor"/>
          </rPr>
          <t>======
ID#AAAAx9ATPUM
    (2023-05-29 17:31:27)
Substuindo MOTO QLM-7068 no dia 31/07.</t>
        </r>
      </text>
    </comment>
    <comment ref="D149" authorId="0">
      <text>
        <r>
          <rPr>
            <sz val="11"/>
            <color theme="1"/>
            <rFont val="Calibri"/>
            <scheme val="minor"/>
          </rPr>
          <t>======
ID#AAAAx9ATPYo
    (2023-05-29 17:31:27)
SUBSTITUINDO VEÍCULO ORM-9741 NO DIA 03.01.2019</t>
        </r>
      </text>
    </comment>
    <comment ref="D150" authorId="0">
      <text>
        <r>
          <rPr>
            <sz val="11"/>
            <color theme="1"/>
            <rFont val="Calibri"/>
            <scheme val="minor"/>
          </rPr>
          <t>======
ID#AAAAx9ATPag
    (2023-05-29 17:31:27)
SUBSTITUINDO VEICULO ORM-9751 NO DIA 03.01.2019</t>
        </r>
      </text>
    </comment>
    <comment ref="D151" authorId="0">
      <text>
        <r>
          <rPr>
            <sz val="11"/>
            <color theme="1"/>
            <rFont val="Calibri"/>
            <scheme val="minor"/>
          </rPr>
          <t>======
ID#AAAAx9ATPTQ
    (2023-05-29 17:31:27)
VEÍCULO SUBSTITUINDO OXN-8396, EM 14.02.2019</t>
        </r>
      </text>
    </comment>
    <comment ref="D152" authorId="0">
      <text>
        <r>
          <rPr>
            <sz val="11"/>
            <color theme="1"/>
            <rFont val="Calibri"/>
            <scheme val="minor"/>
          </rPr>
          <t>======
ID#AAAAx9ATPVo
    (2023-05-29 17:31:27)
SUBSTITUINDO VEÍCULO OXN-8316 NO DIA 03.01.2019</t>
        </r>
      </text>
    </comment>
    <comment ref="D153" authorId="0">
      <text>
        <r>
          <rPr>
            <sz val="11"/>
            <color theme="1"/>
            <rFont val="Calibri"/>
            <scheme val="minor"/>
          </rPr>
          <t>======
ID#AAAAx9ATPS8
    (2023-05-29 17:31:27)
SUBSTITUINDO VEÍCULO ORH-3742 NO DIA 03.01.2019</t>
        </r>
      </text>
    </comment>
    <comment ref="D154" authorId="0">
      <text>
        <r>
          <rPr>
            <sz val="11"/>
            <color theme="1"/>
            <rFont val="Calibri"/>
            <scheme val="minor"/>
          </rPr>
          <t>======
ID#AAAAx9ATPaI
    (2023-05-29 17:31:27)
VEÍCULO SUBSITUINDO OXN-8326, EM 14.02.2019</t>
        </r>
      </text>
    </comment>
    <comment ref="D156" authorId="0">
      <text>
        <r>
          <rPr>
            <sz val="11"/>
            <color theme="1"/>
            <rFont val="Calibri"/>
            <scheme val="minor"/>
          </rPr>
          <t>======
ID#AAAAx9ATPSk
usuário    (2023-05-29 17:31:27)
esse veículo zerou o km por motivo de troca de panel.
Data 10/05/2022</t>
        </r>
      </text>
    </comment>
    <comment ref="D157" authorId="0">
      <text>
        <r>
          <rPr>
            <sz val="11"/>
            <color theme="1"/>
            <rFont val="Calibri"/>
            <scheme val="minor"/>
          </rPr>
          <t>======
ID#AAAAx9ATPS4
Usuario    (2023-05-29 17:31:27)
Substituindo MOTO de placa QLH-6414 no dia 10/06/2021</t>
        </r>
      </text>
    </comment>
    <comment ref="E157" authorId="0">
      <text>
        <r>
          <rPr>
            <sz val="11"/>
            <color theme="1"/>
            <rFont val="Calibri"/>
            <scheme val="minor"/>
          </rPr>
          <t>======
ID#AAAAx9ATPVs
    (2023-05-29 17:31:27)
Falar com Amaro Silva e com chefe do núcleo (conveniado da Prefeitura) José Paulino O. Júnior</t>
        </r>
      </text>
    </comment>
    <comment ref="D158" authorId="0">
      <text>
        <r>
          <rPr>
            <sz val="11"/>
            <color theme="1"/>
            <rFont val="Calibri"/>
            <scheme val="minor"/>
          </rPr>
          <t>======
ID#AAAAx9ATPSg
SUBSTITUINDO O VEÍCULO ORH-0068 HONDA /150 ANO 2014/2015 CRLV 011535711463 ENTRADA    (2023-05-29 17:31:27)
6/12/15
SAÍDA
 18.09.18</t>
        </r>
      </text>
    </comment>
    <comment ref="D159" authorId="0">
      <text>
        <r>
          <rPr>
            <sz val="11"/>
            <color theme="1"/>
            <rFont val="Calibri"/>
            <scheme val="minor"/>
          </rPr>
          <t>======
ID#AAAAx9ATPXo
SUBSTITUINDO O VEÍCULO ORH-0058 HONDA /150 ANO 2014/2015 CRLV 011535711455 ENTRADA    (2023-05-29 17:31:27)
NÃO INFORMADA
SAÍDA
 18.09.18</t>
        </r>
      </text>
    </comment>
    <comment ref="D161" authorId="0">
      <text>
        <r>
          <rPr>
            <sz val="11"/>
            <color theme="1"/>
            <rFont val="Calibri"/>
            <scheme val="minor"/>
          </rPr>
          <t>======
ID#AAAAx9ATPT0
Usuario    (2023-05-29 17:31:27)
Substituindo MOTO de placa QLL-2683 no dia 10/06/2021</t>
        </r>
      </text>
    </comment>
    <comment ref="D162" authorId="0">
      <text>
        <r>
          <rPr>
            <sz val="11"/>
            <color theme="1"/>
            <rFont val="Calibri"/>
            <scheme val="minor"/>
          </rPr>
          <t>======
ID#AAAAx9ATPW0
Usuario    (2023-05-29 17:31:27)
Substituindo MOTO de placa QLL-2693 no dia 10/06/2021</t>
        </r>
      </text>
    </comment>
    <comment ref="D163" authorId="0">
      <text>
        <r>
          <rPr>
            <sz val="11"/>
            <color theme="1"/>
            <rFont val="Calibri"/>
            <scheme val="minor"/>
          </rPr>
          <t>======
ID#AAAAx9ATPUE
Usuario    (2023-05-29 17:31:27)
Substituindo MOTO de placa QLL-0893 no dia 10/06/2021</t>
        </r>
      </text>
    </comment>
    <comment ref="D166" authorId="0">
      <text>
        <r>
          <rPr>
            <sz val="11"/>
            <color theme="1"/>
            <rFont val="Calibri"/>
            <scheme val="minor"/>
          </rPr>
          <t>======
ID#AAAAx9ATPZE
    (2023-05-29 17:31:27)
MOTO SUBSTITUINDO A MOTO DE PLACA QLD-2082 NO DIA 31/10/2019</t>
        </r>
      </text>
    </comment>
    <comment ref="D167" authorId="0">
      <text>
        <r>
          <rPr>
            <sz val="11"/>
            <color theme="1"/>
            <rFont val="Calibri"/>
            <scheme val="minor"/>
          </rPr>
          <t>======
ID#AAAAx9ATPZ4
Usuario    (2023-05-29 17:31:27)
Veiculo substituindo: MOTO QLD-2092.</t>
        </r>
      </text>
    </comment>
    <comment ref="D169" authorId="0">
      <text>
        <r>
          <rPr>
            <sz val="11"/>
            <color theme="1"/>
            <rFont val="Calibri"/>
            <scheme val="minor"/>
          </rPr>
          <t>======
ID#AAAAx9ATPbo
    (2023-05-29 17:31:27)
VEÍCULO SUBSTITUINDO QLC-8406, EM 14.02.2019</t>
        </r>
      </text>
    </comment>
    <comment ref="D170" authorId="0">
      <text>
        <r>
          <rPr>
            <sz val="11"/>
            <color theme="1"/>
            <rFont val="Calibri"/>
            <scheme val="minor"/>
          </rPr>
          <t>======
ID#AAAAx9ATPVI
    (2023-05-29 17:31:27)
VEÍCULO SUBSTITUINDO QLC-8426, EM 14.02.2019</t>
        </r>
      </text>
    </comment>
    <comment ref="D171" authorId="0">
      <text>
        <r>
          <rPr>
            <sz val="11"/>
            <color theme="1"/>
            <rFont val="Calibri"/>
            <scheme val="minor"/>
          </rPr>
          <t>======
ID#AAAAx9ATPQg
    (2023-05-29 17:31:27)
VEÍCULO SUBSTITUINDO QLC-8436, EM 14.02.2019</t>
        </r>
      </text>
    </comment>
    <comment ref="D172" authorId="0">
      <text>
        <r>
          <rPr>
            <sz val="11"/>
            <color theme="1"/>
            <rFont val="Calibri"/>
            <scheme val="minor"/>
          </rPr>
          <t>======
ID#AAAAx9ATPWk
    (2023-05-29 17:31:27)
VEÍCULO SUBSTITUINDO OXN-8346, EM 14.02.2019</t>
        </r>
      </text>
    </comment>
    <comment ref="D173" authorId="0">
      <text>
        <r>
          <rPr>
            <sz val="11"/>
            <color theme="1"/>
            <rFont val="Calibri"/>
            <scheme val="minor"/>
          </rPr>
          <t>======
ID#AAAAx9ATPQ8
    (2023-05-29 17:31:27)
VEÍCULO SUBSTITUINDO OXN-8356, EM 14.02.2019</t>
        </r>
      </text>
    </comment>
    <comment ref="D174" authorId="0">
      <text>
        <r>
          <rPr>
            <sz val="11"/>
            <color theme="1"/>
            <rFont val="Calibri"/>
            <scheme val="minor"/>
          </rPr>
          <t>======
ID#AAAAx9ATPWM
    (2023-05-29 17:31:27)
VEÍCULO SUBSTITUINDO ORG-7164, EM 14.02.2019</t>
        </r>
      </text>
    </comment>
    <comment ref="D175" authorId="0">
      <text>
        <r>
          <rPr>
            <sz val="11"/>
            <color theme="1"/>
            <rFont val="Calibri"/>
            <scheme val="minor"/>
          </rPr>
          <t>======
ID#AAAAx9ATPVA
    (2023-05-29 17:31:27)
VEÍCULO SUBSTITUINDO ORG-7184, EM 14.02.2019</t>
        </r>
      </text>
    </comment>
    <comment ref="D176" authorId="0">
      <text>
        <r>
          <rPr>
            <sz val="11"/>
            <color theme="1"/>
            <rFont val="Calibri"/>
            <scheme val="minor"/>
          </rPr>
          <t>======
ID#AAAAx9ATPQE
    (2023-05-29 17:31:27)
VÉICULO SUBSITUINDO ORG-7194, EM 14.02.2019</t>
        </r>
      </text>
    </comment>
    <comment ref="C177" authorId="0">
      <text>
        <r>
          <rPr>
            <sz val="11"/>
            <color theme="1"/>
            <rFont val="Calibri"/>
            <scheme val="minor"/>
          </rPr>
          <t>======
ID#AAAAx9ATPTY
Usuario    (2023-05-29 17:31:27)
FAZENDO PERMUTA SAINDO DA UNJA, INDO PRA UNSERT DIA 27/04/21.</t>
        </r>
      </text>
    </comment>
    <comment ref="D177" authorId="0">
      <text>
        <r>
          <rPr>
            <sz val="11"/>
            <color theme="1"/>
            <rFont val="Calibri"/>
            <scheme val="minor"/>
          </rPr>
          <t>======
ID#AAAAx9ATPZY
Usuario    (2023-05-29 17:31:27)
VEÍCULO ANTERIOR: QLK-6691
VEÍCULO ATUAL: QWL-3244
DATA: 05/02/2020</t>
        </r>
      </text>
    </comment>
    <comment ref="C178" authorId="0">
      <text>
        <r>
          <rPr>
            <sz val="11"/>
            <color theme="1"/>
            <rFont val="Calibri"/>
            <scheme val="minor"/>
          </rPr>
          <t>======
ID#AAAAx9ATPYk
Usuario    (2023-05-29 17:31:27)
FAZENDO PERMUTA SAINDO DA UNJA, INDO PRA UNSERT DIA 27/04/21.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1XTPJCYxU0wqX0G+rZluWQaEE8w=="/>
    </ext>
  </extLst>
</comments>
</file>

<file path=xl/sharedStrings.xml><?xml version="1.0" encoding="utf-8"?>
<sst xmlns="http://schemas.openxmlformats.org/spreadsheetml/2006/main" count="1090" uniqueCount="281">
  <si>
    <t>VEICULOS – OUTROS</t>
  </si>
  <si>
    <t>Nº</t>
  </si>
  <si>
    <t>PADRÃO</t>
  </si>
  <si>
    <t>VEÍCULO</t>
  </si>
  <si>
    <t>PLACA</t>
  </si>
  <si>
    <t>SETOR</t>
  </si>
  <si>
    <t>LIMITE</t>
  </si>
  <si>
    <t>PREÇO POR VEÍCULO</t>
  </si>
  <si>
    <t>MÃO DE OBRA</t>
  </si>
  <si>
    <t>MOTORISTA</t>
  </si>
  <si>
    <t>ANO DO VEÍCULO</t>
  </si>
  <si>
    <t>COR PREDOMINANTE</t>
  </si>
  <si>
    <t>B</t>
  </si>
  <si>
    <t>POLO</t>
  </si>
  <si>
    <t>QWL6754</t>
  </si>
  <si>
    <t>SUNOV</t>
  </si>
  <si>
    <t>-</t>
  </si>
  <si>
    <t>Denisson de Lima</t>
  </si>
  <si>
    <t>2018/2018</t>
  </si>
  <si>
    <t>PRATA</t>
  </si>
  <si>
    <t>DUSTER</t>
  </si>
  <si>
    <t>RVT-8A23</t>
  </si>
  <si>
    <t>BRANCA</t>
  </si>
  <si>
    <t>FROTA PROPRIA</t>
  </si>
  <si>
    <t>H</t>
  </si>
  <si>
    <t>MOTO</t>
  </si>
  <si>
    <t>MUW-1569</t>
  </si>
  <si>
    <t>AGRESTE</t>
  </si>
  <si>
    <t>.</t>
  </si>
  <si>
    <t>MUR-8878</t>
  </si>
  <si>
    <t>UNSERR</t>
  </si>
  <si>
    <t>AZUL</t>
  </si>
  <si>
    <t>LOCADORA PEGASUS</t>
  </si>
  <si>
    <t>E1.1</t>
  </si>
  <si>
    <t>AMAROK</t>
  </si>
  <si>
    <t>QTT-6739</t>
  </si>
  <si>
    <t>SERTÃO</t>
  </si>
  <si>
    <t>2018/2019</t>
  </si>
  <si>
    <t>GOL</t>
  </si>
  <si>
    <t>QTT-5057</t>
  </si>
  <si>
    <t>2019/2019</t>
  </si>
  <si>
    <t>E3</t>
  </si>
  <si>
    <t>SAVEIRO</t>
  </si>
  <si>
    <t>ORG-9684</t>
  </si>
  <si>
    <t>2015/2016</t>
  </si>
  <si>
    <t>SAJ-0J18</t>
  </si>
  <si>
    <t>2022/2023</t>
  </si>
  <si>
    <t>FRONTIER</t>
  </si>
  <si>
    <t>QTT-6H71</t>
  </si>
  <si>
    <t>BACIA LEITEIRA</t>
  </si>
  <si>
    <t>2020/2020</t>
  </si>
  <si>
    <t>QTT-5027</t>
  </si>
  <si>
    <t>SAJ-0J28</t>
  </si>
  <si>
    <t>QTT-9339</t>
  </si>
  <si>
    <t>D2.1</t>
  </si>
  <si>
    <t>OROCH</t>
  </si>
  <si>
    <t>RGQ-1G51</t>
  </si>
  <si>
    <t>SAA3H68</t>
  </si>
  <si>
    <t>2020/2021</t>
  </si>
  <si>
    <t>SAJ-0J38</t>
  </si>
  <si>
    <t>SUPCAD</t>
  </si>
  <si>
    <t>QLH-0395</t>
  </si>
  <si>
    <t>GEDOP</t>
  </si>
  <si>
    <t>PND-2G72</t>
  </si>
  <si>
    <t>RMM/GEPROM</t>
  </si>
  <si>
    <t>JOSIVAL MARIO DA SILVA</t>
  </si>
  <si>
    <t>SAJ-8I48</t>
  </si>
  <si>
    <t>SERRANA</t>
  </si>
  <si>
    <t>R4 250,00</t>
  </si>
  <si>
    <t>QGR-3F85</t>
  </si>
  <si>
    <t>GEMEM</t>
  </si>
  <si>
    <t>CINZA</t>
  </si>
  <si>
    <t>QWI-7H22</t>
  </si>
  <si>
    <t>QWJ-7127</t>
  </si>
  <si>
    <t>2019/2020</t>
  </si>
  <si>
    <t>TOTAL</t>
  </si>
  <si>
    <t>TOTAL GERAL</t>
  </si>
  <si>
    <t>LOCADORA AMÉRICA</t>
  </si>
  <si>
    <t>B1.1</t>
  </si>
  <si>
    <t>QLH-8185</t>
  </si>
  <si>
    <t>QWG-8216</t>
  </si>
  <si>
    <t>SAJ-1H48</t>
  </si>
  <si>
    <t>UNAG</t>
  </si>
  <si>
    <t>RS 90,00</t>
  </si>
  <si>
    <t>QLG-9227</t>
  </si>
  <si>
    <t>2017/2017</t>
  </si>
  <si>
    <t>QWH-0056</t>
  </si>
  <si>
    <t>SUPTRAN</t>
  </si>
  <si>
    <t>JADIEL</t>
  </si>
  <si>
    <t>A</t>
  </si>
  <si>
    <t xml:space="preserve">VIRTUS </t>
  </si>
  <si>
    <t>QWI-9764</t>
  </si>
  <si>
    <t>VPC</t>
  </si>
  <si>
    <t xml:space="preserve"> FABIO</t>
  </si>
  <si>
    <t>QLH-2035</t>
  </si>
  <si>
    <t>SAE-7D87</t>
  </si>
  <si>
    <t>RMM</t>
  </si>
  <si>
    <t>2017/2018</t>
  </si>
  <si>
    <t>QLL-2860</t>
  </si>
  <si>
    <t>PRETA</t>
  </si>
  <si>
    <t>LOCADORA BRASCAR</t>
  </si>
  <si>
    <t>QWK-0799</t>
  </si>
  <si>
    <t>GESEA</t>
  </si>
  <si>
    <t>GERSON DE OLIVEIRA LIMA</t>
  </si>
  <si>
    <t>ORL-8954</t>
  </si>
  <si>
    <t>JOSÉ AILTON GOMES DA SILVA</t>
  </si>
  <si>
    <t>ORM-3962</t>
  </si>
  <si>
    <t>SUPGEP</t>
  </si>
  <si>
    <t>ORM-5402</t>
  </si>
  <si>
    <t>QLG-6944</t>
  </si>
  <si>
    <t>QLM-4189</t>
  </si>
  <si>
    <t>ORM-0324</t>
  </si>
  <si>
    <t>ORL-9424</t>
  </si>
  <si>
    <t>QLL-9648</t>
  </si>
  <si>
    <t>QLL-9578</t>
  </si>
  <si>
    <t>BRANCO</t>
  </si>
  <si>
    <t>ORM-0644</t>
  </si>
  <si>
    <t>ORL-9724</t>
  </si>
  <si>
    <t>QLL-9568</t>
  </si>
  <si>
    <t>QLL-9588</t>
  </si>
  <si>
    <t>ZML</t>
  </si>
  <si>
    <t>SAC-3F38</t>
  </si>
  <si>
    <t>LOCADORA COSTA DOURADA</t>
  </si>
  <si>
    <t>G.0</t>
  </si>
  <si>
    <t>CAMINHÃO</t>
  </si>
  <si>
    <t>ORI-5983</t>
  </si>
  <si>
    <t>2015/2015</t>
  </si>
  <si>
    <t>RGU-1G21</t>
  </si>
  <si>
    <t>2021/2021</t>
  </si>
  <si>
    <t>QLE-7525</t>
  </si>
  <si>
    <t>RGU-1G51</t>
  </si>
  <si>
    <t>S10</t>
  </si>
  <si>
    <t>SAA-7I39</t>
  </si>
  <si>
    <t>ZML/CPSE</t>
  </si>
  <si>
    <t>RGP-3A97</t>
  </si>
  <si>
    <t>LOCADORA OK</t>
  </si>
  <si>
    <t>QWG-6F73</t>
  </si>
  <si>
    <t>QWG-6H13</t>
  </si>
  <si>
    <t>QLM-6017</t>
  </si>
  <si>
    <t>QLM-5987</t>
  </si>
  <si>
    <t>QLL-8717</t>
  </si>
  <si>
    <t>QLM-2157</t>
  </si>
  <si>
    <t>QLG-7254</t>
  </si>
  <si>
    <t>QLG-7244</t>
  </si>
  <si>
    <t>STRADA</t>
  </si>
  <si>
    <t>QTT-6932</t>
  </si>
  <si>
    <t>QWG-6F83</t>
  </si>
  <si>
    <t>S-10</t>
  </si>
  <si>
    <t>SAD-8J59</t>
  </si>
  <si>
    <t>SAD-3H26</t>
  </si>
  <si>
    <t>2022/2022</t>
  </si>
  <si>
    <t>ONIX</t>
  </si>
  <si>
    <t>SAE-2F00</t>
  </si>
  <si>
    <t>QWG-6725</t>
  </si>
  <si>
    <t>LOCADORA PB SERVIÇOS</t>
  </si>
  <si>
    <t>QWI-0788</t>
  </si>
  <si>
    <t>QWH-4010</t>
  </si>
  <si>
    <t>JOSE MARIA DE LIMA BONFIM JUNIOR</t>
  </si>
  <si>
    <t>QWJ-8699</t>
  </si>
  <si>
    <t>GEPOR 1</t>
  </si>
  <si>
    <t>JOSIVALDO MANOEL DA SILVA</t>
  </si>
  <si>
    <t>QWH-3990</t>
  </si>
  <si>
    <t>QWH-3960</t>
  </si>
  <si>
    <t>MARCIO DUARTE TORRES</t>
  </si>
  <si>
    <t>QWG-6897</t>
  </si>
  <si>
    <t>GEQPRO</t>
  </si>
  <si>
    <t>THIAGO MENEZES DA SILVA</t>
  </si>
  <si>
    <t>FORD/KA</t>
  </si>
  <si>
    <t>QWG-8344</t>
  </si>
  <si>
    <t>GESUP</t>
  </si>
  <si>
    <t>JONATAS BATISTA DOS SANTOS</t>
  </si>
  <si>
    <t>LOCADORA EQUILIBRIO</t>
  </si>
  <si>
    <t>G1.5</t>
  </si>
  <si>
    <t>NNS-6968</t>
  </si>
  <si>
    <t>ÍTALO OLIVEIRA DE BARROS</t>
  </si>
  <si>
    <t>2009/2010</t>
  </si>
  <si>
    <t>L200</t>
  </si>
  <si>
    <t>QWL-8168</t>
  </si>
  <si>
    <t>RGP-7C51</t>
  </si>
  <si>
    <t>QLJ-0314</t>
  </si>
  <si>
    <t>QWG-6597</t>
  </si>
  <si>
    <t>SÉRGIO LUÍS DA SILVA</t>
  </si>
  <si>
    <t>QWI-0588</t>
  </si>
  <si>
    <t>GETIN</t>
  </si>
  <si>
    <t>HERMANN LOPES</t>
  </si>
  <si>
    <t>QLM-4550</t>
  </si>
  <si>
    <t>SUPTRA</t>
  </si>
  <si>
    <t>G.2</t>
  </si>
  <si>
    <t>NLX-5C49</t>
  </si>
  <si>
    <t>ALISON CORREIA DOS SANTOS</t>
  </si>
  <si>
    <t>2008/2009</t>
  </si>
  <si>
    <t>CAMINHÃO MUNK</t>
  </si>
  <si>
    <t>NNS-6988</t>
  </si>
  <si>
    <t>JOSÉ NIRALDO PEREIRA</t>
  </si>
  <si>
    <t>LOCADORA SÃO SEBASTIÃO</t>
  </si>
  <si>
    <t>QLK-0C68</t>
  </si>
  <si>
    <t>BPA</t>
  </si>
  <si>
    <t>QWI-1689</t>
  </si>
  <si>
    <t>QWK-3977</t>
  </si>
  <si>
    <t>EMANUEL FAUSTINO CORREIA DOS SANTOS</t>
  </si>
  <si>
    <t>QWI-5659</t>
  </si>
  <si>
    <t>QLL-4985</t>
  </si>
  <si>
    <t>CTAS/GEMEM</t>
  </si>
  <si>
    <t>QWG-9225</t>
  </si>
  <si>
    <t>b</t>
  </si>
  <si>
    <t>RGP-3J13</t>
  </si>
  <si>
    <t>2021/2022</t>
  </si>
  <si>
    <t>SAB-0B96</t>
  </si>
  <si>
    <t>RGP-3I73</t>
  </si>
  <si>
    <t>ADALVERLON DA SILVA SANTOS</t>
  </si>
  <si>
    <t>QWJ-2J91</t>
  </si>
  <si>
    <t>PETHERSON KEVIN LAURENTINO DA SILVA</t>
  </si>
  <si>
    <t>RGP-3I23</t>
  </si>
  <si>
    <t>FLAVIO HENRIQUE CORREIA</t>
  </si>
  <si>
    <t xml:space="preserve"> SAA-5E51</t>
  </si>
  <si>
    <t>RGT-1B80</t>
  </si>
  <si>
    <t>ORM-7593</t>
  </si>
  <si>
    <t>JOSE LUCIANO M. FERREIRA</t>
  </si>
  <si>
    <t>QLA-0202</t>
  </si>
  <si>
    <t>SAB-0F80</t>
  </si>
  <si>
    <t>LOCADORA STYLE</t>
  </si>
  <si>
    <t>QWJ-5279</t>
  </si>
  <si>
    <t>H1.1</t>
  </si>
  <si>
    <t>QWI-1346</t>
  </si>
  <si>
    <t xml:space="preserve">RMM </t>
  </si>
  <si>
    <t>QWH-5370</t>
  </si>
  <si>
    <t>QWG-5222</t>
  </si>
  <si>
    <t>QWH-3J92</t>
  </si>
  <si>
    <t>QWH-3I92</t>
  </si>
  <si>
    <t>SAI-1I78</t>
  </si>
  <si>
    <t>QWJ-1F81</t>
  </si>
  <si>
    <t>QWL-3E01</t>
  </si>
  <si>
    <t>QWJ-1F71</t>
  </si>
  <si>
    <t>SAC6E55</t>
  </si>
  <si>
    <t>SAS</t>
  </si>
  <si>
    <t>QWK-5J61</t>
  </si>
  <si>
    <t>QWK-5J81</t>
  </si>
  <si>
    <t>QWK-5J91</t>
  </si>
  <si>
    <t>QWK-9C01</t>
  </si>
  <si>
    <t>ORF-8973</t>
  </si>
  <si>
    <t>QLA-5599</t>
  </si>
  <si>
    <t>QLM-8323</t>
  </si>
  <si>
    <t>QLB-1367</t>
  </si>
  <si>
    <t>QLB-5590</t>
  </si>
  <si>
    <t>QLM-8273</t>
  </si>
  <si>
    <t>QLI-0674</t>
  </si>
  <si>
    <t>QLH-5204</t>
  </si>
  <si>
    <t>RGQ-5E53</t>
  </si>
  <si>
    <t>QLJ-7247</t>
  </si>
  <si>
    <t>QLJ-7207</t>
  </si>
  <si>
    <t>QLH-8824</t>
  </si>
  <si>
    <t>RGT-2I53</t>
  </si>
  <si>
    <t>RGT-2I63</t>
  </si>
  <si>
    <t>RGT-2I33</t>
  </si>
  <si>
    <t>QLH-8834</t>
  </si>
  <si>
    <t>SAJ-4J48</t>
  </si>
  <si>
    <t>VPE</t>
  </si>
  <si>
    <t>QWJ-6470</t>
  </si>
  <si>
    <t>QWG-7A83</t>
  </si>
  <si>
    <t>QLH-0654</t>
  </si>
  <si>
    <t>QLI-5803</t>
  </si>
  <si>
    <t>QLM-8413</t>
  </si>
  <si>
    <t>QLH-2304</t>
  </si>
  <si>
    <t>QLH-1724</t>
  </si>
  <si>
    <t>QLH-1844</t>
  </si>
  <si>
    <t>QLH-1424</t>
  </si>
  <si>
    <t>QLH-1514</t>
  </si>
  <si>
    <t>QLH-1594</t>
  </si>
  <si>
    <t>QWL-3244</t>
  </si>
  <si>
    <t>QWH-7356</t>
  </si>
  <si>
    <t>RGT-5C18</t>
  </si>
  <si>
    <t>RMM/GEPAR1</t>
  </si>
  <si>
    <t>SAE-0I09</t>
  </si>
  <si>
    <t>DP</t>
  </si>
  <si>
    <t>SAE-7H17</t>
  </si>
  <si>
    <t>TOTAL DAS LOCADORAS</t>
  </si>
  <si>
    <t>CARRO PEQUENO</t>
  </si>
  <si>
    <t>VEICULOS CEDIDOS A CASAL- NÃO PERTENCENTES AO CONTATO DA SUPTRAN</t>
  </si>
  <si>
    <t>MOTO PROPRIA DA CASAL</t>
  </si>
  <si>
    <t>TOTAL DE VEÍCULOS</t>
  </si>
  <si>
    <t>TOTALIZANDO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</si>
</sst>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&quot;\ #,##0.00"/>
    <numFmt numFmtId="165" formatCode="[$R$-416]\ #,##0.00;[Red]\-[$R$-416]\ #,##0.00"/>
    <numFmt numFmtId="166" formatCode="#,##0.00\ ;\(#,##0.00\);\-#\ ;@\ "/>
  </numFmts>
  <fonts count="10">
    <font>
      <sz val="11"/>
      <color theme="1"/>
      <name val="Calibri"/>
      <scheme val="minor"/>
    </font>
    <font>
      <b/>
      <sz val="14"/>
      <color rgb="FF000000"/>
      <name val="Calibri"/>
    </font>
    <font>
      <sz val="11"/>
      <name val="Calibri"/>
    </font>
    <font>
      <sz val="14"/>
      <color rgb="FF000000"/>
      <name val="Calibri"/>
    </font>
    <font>
      <sz val="14"/>
      <color theme="1"/>
      <name val="Calibri"/>
    </font>
    <font>
      <b/>
      <sz val="16"/>
      <color rgb="FF000000"/>
      <name val="Calibri"/>
    </font>
    <font>
      <b/>
      <sz val="14"/>
      <color theme="0"/>
      <name val="Calibri"/>
    </font>
    <font>
      <b/>
      <sz val="18"/>
      <color theme="1"/>
      <name val="Calibri"/>
    </font>
    <font>
      <b/>
      <sz val="14"/>
      <color theme="1"/>
      <name val="Calibri"/>
    </font>
    <font>
      <sz val="14"/>
      <color rgb="FF9C57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rgb="FFECECEC"/>
        <bgColor rgb="FFECECEC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theme="6"/>
        <bgColor theme="6"/>
      </patternFill>
    </fill>
    <fill>
      <patternFill patternType="solid">
        <fgColor rgb="FFE2EFD9"/>
        <bgColor rgb="FFE2EFD9"/>
      </patternFill>
    </fill>
    <fill>
      <patternFill patternType="solid">
        <fgColor rgb="FF00B050"/>
        <bgColor rgb="FF00B050"/>
      </patternFill>
    </fill>
    <fill>
      <patternFill patternType="solid">
        <fgColor rgb="FFFFEB9C"/>
        <bgColor rgb="FFFFEB9C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25252"/>
      </left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525252"/>
      </left>
      <right/>
      <top style="thin">
        <color rgb="FF525252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 style="thin">
        <color rgb="FF525252"/>
      </right>
      <top style="thin">
        <color rgb="FF525252"/>
      </top>
      <bottom style="thin">
        <color rgb="FF525252"/>
      </bottom>
      <diagonal/>
    </border>
    <border>
      <left style="thin">
        <color rgb="FF525252"/>
      </left>
      <right style="thin">
        <color rgb="FF525252"/>
      </right>
      <top style="thin">
        <color rgb="FF525252"/>
      </top>
      <bottom style="thin">
        <color rgb="FF52525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525252"/>
      </left>
      <right/>
      <top style="thin">
        <color rgb="FF525252"/>
      </top>
      <bottom/>
      <diagonal/>
    </border>
    <border>
      <left/>
      <right/>
      <top style="thin">
        <color rgb="FF525252"/>
      </top>
      <bottom/>
      <diagonal/>
    </border>
    <border>
      <left/>
      <right style="thin">
        <color rgb="FF525252"/>
      </right>
      <top style="thin">
        <color rgb="FF525252"/>
      </top>
      <bottom/>
      <diagonal/>
    </border>
    <border>
      <left style="thin">
        <color rgb="FF525252"/>
      </left>
      <right style="thin">
        <color rgb="FF525252"/>
      </right>
      <top style="thin">
        <color rgb="FF525252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164" fontId="5" fillId="6" borderId="4" xfId="0" applyNumberFormat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164" fontId="4" fillId="7" borderId="4" xfId="0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 wrapText="1"/>
    </xf>
    <xf numFmtId="164" fontId="6" fillId="8" borderId="4" xfId="0" applyNumberFormat="1" applyFont="1" applyFill="1" applyBorder="1" applyAlignment="1">
      <alignment horizontal="center" vertical="center"/>
    </xf>
    <xf numFmtId="165" fontId="6" fillId="8" borderId="4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166" fontId="6" fillId="8" borderId="4" xfId="0" applyNumberFormat="1" applyFont="1" applyFill="1" applyBorder="1" applyAlignment="1">
      <alignment horizontal="center" vertical="center"/>
    </xf>
    <xf numFmtId="164" fontId="4" fillId="7" borderId="4" xfId="0" applyNumberFormat="1" applyFont="1" applyFill="1" applyBorder="1" applyAlignment="1">
      <alignment horizontal="center" vertical="center" wrapText="1"/>
    </xf>
    <xf numFmtId="14" fontId="4" fillId="8" borderId="4" xfId="0" applyNumberFormat="1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 wrapText="1"/>
    </xf>
    <xf numFmtId="14" fontId="4" fillId="8" borderId="4" xfId="0" applyNumberFormat="1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 wrapText="1"/>
    </xf>
    <xf numFmtId="14" fontId="4" fillId="10" borderId="12" xfId="0" applyNumberFormat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4" fontId="4" fillId="10" borderId="17" xfId="0" applyNumberFormat="1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 wrapText="1"/>
    </xf>
    <xf numFmtId="14" fontId="4" fillId="10" borderId="17" xfId="0" applyNumberFormat="1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2" fontId="4" fillId="10" borderId="17" xfId="0" applyNumberFormat="1" applyFont="1" applyFill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8" fillId="9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166" fontId="8" fillId="9" borderId="9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8" fillId="9" borderId="13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8" fillId="9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6" fillId="8" borderId="1" xfId="0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5" fontId="6" fillId="8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2"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ont>
        <b/>
      </font>
      <fill>
        <patternFill patternType="solid">
          <fgColor rgb="FFD8D8D8"/>
          <bgColor rgb="FFD8D8D8"/>
        </patternFill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D8D8D8"/>
          <bgColor rgb="FFD8D8D8"/>
        </patternFill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PTRAN\7.%20SUPTRAN%202022\FROTA%20DE%20VE&#205;CULOS%202022-Atualiza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DE DADOS VEICULOS"/>
      <sheetName val="FROTA_COMPLETA"/>
      <sheetName val="VEICULOS POR SET-ATUALIZADA"/>
      <sheetName val="INFORMAÇÕES D VEÍCULOS CONDUTOR"/>
      <sheetName val="GLOSAS E ABATIMENTOS"/>
      <sheetName val="RELATÓRIOS"/>
      <sheetName val="FROTA_RESUMIDA"/>
      <sheetName val="Distribuição de Veículos por Un"/>
      <sheetName val="Substituição_Perm__de_Veículos"/>
      <sheetName val="Saída_de_Veículos"/>
      <sheetName val="Plan5"/>
      <sheetName val="CUSTOS VEICULO-MOTORISTA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3"/>
  <sheetViews>
    <sheetView tabSelected="1" topLeftCell="A175" workbookViewId="0">
      <selection sqref="A1:K193"/>
    </sheetView>
  </sheetViews>
  <sheetFormatPr defaultColWidth="14.42578125" defaultRowHeight="15" customHeight="1"/>
  <cols>
    <col min="1" max="1" width="5" customWidth="1"/>
    <col min="2" max="2" width="11.7109375" customWidth="1"/>
    <col min="3" max="3" width="20.5703125" customWidth="1"/>
    <col min="4" max="4" width="26.7109375" customWidth="1"/>
    <col min="5" max="5" width="38.85546875" customWidth="1"/>
    <col min="6" max="6" width="24" customWidth="1"/>
    <col min="7" max="7" width="19.28515625" customWidth="1"/>
    <col min="8" max="8" width="23.5703125" customWidth="1"/>
    <col min="9" max="9" width="55.28515625" customWidth="1"/>
    <col min="10" max="10" width="17.42578125" customWidth="1"/>
    <col min="11" max="11" width="19.42578125" customWidth="1"/>
  </cols>
  <sheetData>
    <row r="1" spans="1:11" ht="18.75" customHeight="1">
      <c r="A1" s="6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ht="18.7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1" t="s">
        <v>8</v>
      </c>
      <c r="I2" s="1" t="s">
        <v>9</v>
      </c>
      <c r="J2" s="2" t="s">
        <v>10</v>
      </c>
      <c r="K2" s="2" t="s">
        <v>11</v>
      </c>
    </row>
    <row r="3" spans="1:11" ht="18.75" customHeight="1">
      <c r="A3" s="3">
        <v>1</v>
      </c>
      <c r="B3" s="4" t="s">
        <v>12</v>
      </c>
      <c r="C3" s="4" t="s">
        <v>13</v>
      </c>
      <c r="D3" s="4" t="s">
        <v>14</v>
      </c>
      <c r="E3" s="5" t="s">
        <v>15</v>
      </c>
      <c r="F3" s="4">
        <v>500</v>
      </c>
      <c r="G3" s="4" t="s">
        <v>16</v>
      </c>
      <c r="H3" s="4" t="s">
        <v>16</v>
      </c>
      <c r="I3" s="4" t="s">
        <v>17</v>
      </c>
      <c r="J3" s="5" t="s">
        <v>18</v>
      </c>
      <c r="K3" s="5" t="s">
        <v>19</v>
      </c>
    </row>
    <row r="4" spans="1:11" ht="18.75" customHeight="1">
      <c r="A4" s="3">
        <v>2</v>
      </c>
      <c r="B4" s="4" t="s">
        <v>12</v>
      </c>
      <c r="C4" s="4" t="s">
        <v>20</v>
      </c>
      <c r="D4" s="6" t="s">
        <v>21</v>
      </c>
      <c r="E4" s="5"/>
      <c r="F4" s="4">
        <v>500</v>
      </c>
      <c r="G4" s="4" t="s">
        <v>16</v>
      </c>
      <c r="H4" s="4" t="s">
        <v>16</v>
      </c>
      <c r="I4" s="4"/>
      <c r="J4" s="5"/>
      <c r="K4" s="5" t="s">
        <v>22</v>
      </c>
    </row>
    <row r="5" spans="1:11" ht="28.5" customHeight="1">
      <c r="A5" s="61" t="s">
        <v>23</v>
      </c>
      <c r="B5" s="40"/>
      <c r="C5" s="40"/>
      <c r="D5" s="40"/>
      <c r="E5" s="40"/>
      <c r="F5" s="40"/>
      <c r="G5" s="40"/>
      <c r="H5" s="40"/>
      <c r="I5" s="40"/>
      <c r="J5" s="40"/>
      <c r="K5" s="41"/>
    </row>
    <row r="6" spans="1:11" ht="15" customHeight="1">
      <c r="A6" s="3">
        <v>1</v>
      </c>
      <c r="B6" s="4" t="s">
        <v>24</v>
      </c>
      <c r="C6" s="7" t="s">
        <v>25</v>
      </c>
      <c r="D6" s="4" t="s">
        <v>26</v>
      </c>
      <c r="E6" s="4" t="s">
        <v>27</v>
      </c>
      <c r="F6" s="4">
        <v>162</v>
      </c>
      <c r="G6" s="4" t="s">
        <v>28</v>
      </c>
      <c r="H6" s="4" t="s">
        <v>28</v>
      </c>
      <c r="I6" s="4"/>
      <c r="J6" s="5">
        <v>1999</v>
      </c>
      <c r="K6" s="5" t="s">
        <v>22</v>
      </c>
    </row>
    <row r="7" spans="1:11" ht="15" customHeight="1">
      <c r="A7" s="3">
        <v>2</v>
      </c>
      <c r="B7" s="4" t="s">
        <v>24</v>
      </c>
      <c r="C7" s="7" t="s">
        <v>25</v>
      </c>
      <c r="D7" s="4" t="s">
        <v>29</v>
      </c>
      <c r="E7" s="4" t="s">
        <v>30</v>
      </c>
      <c r="F7" s="4">
        <v>162</v>
      </c>
      <c r="G7" s="4" t="s">
        <v>28</v>
      </c>
      <c r="H7" s="4" t="s">
        <v>28</v>
      </c>
      <c r="I7" s="4"/>
      <c r="J7" s="5">
        <v>0.99950074887668494</v>
      </c>
      <c r="K7" s="5" t="s">
        <v>31</v>
      </c>
    </row>
    <row r="8" spans="1:11" ht="18.75" customHeight="1">
      <c r="A8" s="8"/>
      <c r="B8" s="8"/>
      <c r="C8" s="8"/>
      <c r="D8" s="8"/>
      <c r="E8" s="8"/>
      <c r="F8" s="8"/>
      <c r="G8" s="8"/>
      <c r="H8" s="8" t="s">
        <v>32</v>
      </c>
      <c r="I8" s="8"/>
      <c r="J8" s="8"/>
      <c r="K8" s="8"/>
    </row>
    <row r="9" spans="1:11" ht="18.75" customHeight="1">
      <c r="A9" s="9" t="s">
        <v>1</v>
      </c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10" t="s">
        <v>7</v>
      </c>
      <c r="H9" s="9" t="s">
        <v>8</v>
      </c>
      <c r="I9" s="9" t="s">
        <v>9</v>
      </c>
      <c r="J9" s="10" t="s">
        <v>10</v>
      </c>
      <c r="K9" s="10" t="s">
        <v>11</v>
      </c>
    </row>
    <row r="10" spans="1:11" ht="18.75" customHeight="1">
      <c r="A10" s="11">
        <v>1</v>
      </c>
      <c r="B10" s="11" t="s">
        <v>33</v>
      </c>
      <c r="C10" s="11" t="s">
        <v>34</v>
      </c>
      <c r="D10" s="11" t="s">
        <v>35</v>
      </c>
      <c r="E10" s="11" t="s">
        <v>36</v>
      </c>
      <c r="F10" s="12">
        <v>389</v>
      </c>
      <c r="G10" s="12">
        <v>8500</v>
      </c>
      <c r="H10" s="12" t="s">
        <v>16</v>
      </c>
      <c r="I10" s="11"/>
      <c r="J10" s="13" t="s">
        <v>37</v>
      </c>
      <c r="K10" s="13" t="s">
        <v>19</v>
      </c>
    </row>
    <row r="11" spans="1:11" ht="18.75" customHeight="1">
      <c r="A11" s="11">
        <v>2</v>
      </c>
      <c r="B11" s="11" t="s">
        <v>12</v>
      </c>
      <c r="C11" s="11" t="s">
        <v>38</v>
      </c>
      <c r="D11" s="11" t="s">
        <v>39</v>
      </c>
      <c r="E11" s="11"/>
      <c r="F11" s="12">
        <v>419</v>
      </c>
      <c r="G11" s="12">
        <v>2255.08</v>
      </c>
      <c r="H11" s="12" t="s">
        <v>16</v>
      </c>
      <c r="I11" s="11"/>
      <c r="J11" s="13" t="s">
        <v>40</v>
      </c>
      <c r="K11" s="13" t="s">
        <v>22</v>
      </c>
    </row>
    <row r="12" spans="1:11" ht="18.75" customHeight="1">
      <c r="A12" s="11">
        <v>3</v>
      </c>
      <c r="B12" s="11" t="s">
        <v>41</v>
      </c>
      <c r="C12" s="11" t="s">
        <v>42</v>
      </c>
      <c r="D12" s="11" t="s">
        <v>43</v>
      </c>
      <c r="E12" s="11"/>
      <c r="F12" s="12">
        <v>295</v>
      </c>
      <c r="G12" s="12">
        <v>2709.09</v>
      </c>
      <c r="H12" s="12"/>
      <c r="I12" s="11"/>
      <c r="J12" s="13" t="s">
        <v>44</v>
      </c>
      <c r="K12" s="13" t="s">
        <v>22</v>
      </c>
    </row>
    <row r="13" spans="1:11" ht="18.75" customHeight="1">
      <c r="A13" s="11">
        <v>4</v>
      </c>
      <c r="B13" s="11" t="s">
        <v>12</v>
      </c>
      <c r="C13" s="11" t="s">
        <v>38</v>
      </c>
      <c r="D13" s="11" t="s">
        <v>45</v>
      </c>
      <c r="E13" s="11"/>
      <c r="F13" s="12">
        <v>302</v>
      </c>
      <c r="G13" s="12">
        <v>2255.08</v>
      </c>
      <c r="H13" s="12" t="s">
        <v>16</v>
      </c>
      <c r="I13" s="11"/>
      <c r="J13" s="13" t="s">
        <v>46</v>
      </c>
      <c r="K13" s="13" t="s">
        <v>22</v>
      </c>
    </row>
    <row r="14" spans="1:11" ht="18.75" customHeight="1">
      <c r="A14" s="11">
        <v>5</v>
      </c>
      <c r="B14" s="11" t="s">
        <v>33</v>
      </c>
      <c r="C14" s="11" t="s">
        <v>47</v>
      </c>
      <c r="D14" s="11" t="s">
        <v>48</v>
      </c>
      <c r="E14" s="11" t="s">
        <v>49</v>
      </c>
      <c r="F14" s="12">
        <v>350</v>
      </c>
      <c r="G14" s="12">
        <v>8500</v>
      </c>
      <c r="H14" s="12" t="s">
        <v>16</v>
      </c>
      <c r="I14" s="11"/>
      <c r="J14" s="13" t="s">
        <v>50</v>
      </c>
      <c r="K14" s="13" t="s">
        <v>22</v>
      </c>
    </row>
    <row r="15" spans="1:11" ht="18.75" customHeight="1">
      <c r="A15" s="11">
        <v>6</v>
      </c>
      <c r="B15" s="11" t="s">
        <v>12</v>
      </c>
      <c r="C15" s="11" t="s">
        <v>38</v>
      </c>
      <c r="D15" s="11" t="s">
        <v>51</v>
      </c>
      <c r="E15" s="11"/>
      <c r="F15" s="12">
        <v>256</v>
      </c>
      <c r="G15" s="12">
        <v>2255.08</v>
      </c>
      <c r="H15" s="12" t="s">
        <v>16</v>
      </c>
      <c r="I15" s="11"/>
      <c r="J15" s="13" t="s">
        <v>40</v>
      </c>
      <c r="K15" s="13" t="s">
        <v>22</v>
      </c>
    </row>
    <row r="16" spans="1:11" ht="18.75" customHeight="1">
      <c r="A16" s="11">
        <v>7</v>
      </c>
      <c r="B16" s="11" t="s">
        <v>12</v>
      </c>
      <c r="C16" s="11" t="s">
        <v>38</v>
      </c>
      <c r="D16" s="11" t="s">
        <v>52</v>
      </c>
      <c r="E16" s="11"/>
      <c r="F16" s="12">
        <v>253</v>
      </c>
      <c r="G16" s="12">
        <v>2255.08</v>
      </c>
      <c r="H16" s="12" t="s">
        <v>16</v>
      </c>
      <c r="I16" s="11"/>
      <c r="J16" s="13" t="s">
        <v>46</v>
      </c>
      <c r="K16" s="13" t="s">
        <v>22</v>
      </c>
    </row>
    <row r="17" spans="1:11" ht="18.75" customHeight="1">
      <c r="A17" s="11">
        <v>8</v>
      </c>
      <c r="B17" s="11" t="s">
        <v>41</v>
      </c>
      <c r="C17" s="11" t="s">
        <v>42</v>
      </c>
      <c r="D17" s="11" t="s">
        <v>53</v>
      </c>
      <c r="E17" s="11"/>
      <c r="F17" s="12">
        <v>295</v>
      </c>
      <c r="G17" s="12">
        <v>2709.09</v>
      </c>
      <c r="H17" s="12" t="s">
        <v>16</v>
      </c>
      <c r="I17" s="11"/>
      <c r="J17" s="13" t="s">
        <v>40</v>
      </c>
      <c r="K17" s="13" t="s">
        <v>22</v>
      </c>
    </row>
    <row r="18" spans="1:11" ht="18.75" customHeight="1">
      <c r="A18" s="11">
        <v>9</v>
      </c>
      <c r="B18" s="11" t="s">
        <v>54</v>
      </c>
      <c r="C18" s="11" t="s">
        <v>55</v>
      </c>
      <c r="D18" s="11" t="s">
        <v>56</v>
      </c>
      <c r="E18" s="11"/>
      <c r="F18" s="12">
        <v>480</v>
      </c>
      <c r="G18" s="12">
        <v>4014.33</v>
      </c>
      <c r="H18" s="12" t="s">
        <v>16</v>
      </c>
      <c r="I18" s="11"/>
      <c r="J18" s="13" t="s">
        <v>37</v>
      </c>
      <c r="K18" s="13" t="s">
        <v>22</v>
      </c>
    </row>
    <row r="19" spans="1:11" ht="18.75" customHeight="1">
      <c r="A19" s="11">
        <v>10</v>
      </c>
      <c r="B19" s="11" t="s">
        <v>54</v>
      </c>
      <c r="C19" s="11" t="s">
        <v>55</v>
      </c>
      <c r="D19" s="11" t="s">
        <v>57</v>
      </c>
      <c r="E19" s="11"/>
      <c r="F19" s="12">
        <v>270</v>
      </c>
      <c r="G19" s="12">
        <v>4014.33</v>
      </c>
      <c r="H19" s="12" t="s">
        <v>16</v>
      </c>
      <c r="I19" s="11"/>
      <c r="J19" s="13" t="s">
        <v>58</v>
      </c>
      <c r="K19" s="13"/>
    </row>
    <row r="20" spans="1:11" ht="18.75" customHeight="1">
      <c r="A20" s="11">
        <v>11</v>
      </c>
      <c r="B20" s="11" t="s">
        <v>12</v>
      </c>
      <c r="C20" s="11" t="s">
        <v>38</v>
      </c>
      <c r="D20" s="11" t="s">
        <v>59</v>
      </c>
      <c r="E20" s="11" t="s">
        <v>60</v>
      </c>
      <c r="F20" s="12">
        <v>270</v>
      </c>
      <c r="G20" s="12">
        <v>2255.08</v>
      </c>
      <c r="H20" s="12"/>
      <c r="I20" s="11"/>
      <c r="J20" s="13" t="s">
        <v>46</v>
      </c>
      <c r="K20" s="13" t="s">
        <v>22</v>
      </c>
    </row>
    <row r="21" spans="1:11" ht="18.75" customHeight="1">
      <c r="A21" s="11">
        <v>12</v>
      </c>
      <c r="B21" s="11" t="s">
        <v>54</v>
      </c>
      <c r="C21" s="11" t="s">
        <v>55</v>
      </c>
      <c r="D21" s="11" t="s">
        <v>61</v>
      </c>
      <c r="E21" s="11" t="s">
        <v>62</v>
      </c>
      <c r="F21" s="12">
        <v>270</v>
      </c>
      <c r="G21" s="12">
        <v>4014.33</v>
      </c>
      <c r="H21" s="12" t="str">
        <f>IF(COUNTA(I21)=1,VLOOKUP(B21,'[1]CUSTOS VEICULO-MOTORISTA'!$A$2:$C$17,3,FALSE),"-")</f>
        <v>-</v>
      </c>
      <c r="I21" s="11"/>
      <c r="J21" s="13" t="s">
        <v>37</v>
      </c>
      <c r="K21" s="13" t="s">
        <v>22</v>
      </c>
    </row>
    <row r="22" spans="1:11" ht="18.75" customHeight="1">
      <c r="A22" s="11">
        <v>13</v>
      </c>
      <c r="B22" s="11" t="s">
        <v>33</v>
      </c>
      <c r="C22" s="11" t="s">
        <v>34</v>
      </c>
      <c r="D22" s="11" t="s">
        <v>63</v>
      </c>
      <c r="E22" s="11" t="s">
        <v>64</v>
      </c>
      <c r="F22" s="12">
        <v>250</v>
      </c>
      <c r="G22" s="12">
        <v>8500</v>
      </c>
      <c r="H22" s="12">
        <v>3522.39</v>
      </c>
      <c r="I22" s="11" t="s">
        <v>65</v>
      </c>
      <c r="J22" s="13" t="s">
        <v>40</v>
      </c>
      <c r="K22" s="13" t="s">
        <v>22</v>
      </c>
    </row>
    <row r="23" spans="1:11" ht="18.75" customHeight="1">
      <c r="A23" s="11">
        <v>14</v>
      </c>
      <c r="B23" s="11" t="s">
        <v>12</v>
      </c>
      <c r="C23" s="11" t="s">
        <v>38</v>
      </c>
      <c r="D23" s="11" t="s">
        <v>66</v>
      </c>
      <c r="E23" s="11" t="s">
        <v>67</v>
      </c>
      <c r="F23" s="12" t="s">
        <v>68</v>
      </c>
      <c r="G23" s="12">
        <v>2255.08</v>
      </c>
      <c r="H23" s="12"/>
      <c r="I23" s="11"/>
      <c r="J23" s="13" t="s">
        <v>46</v>
      </c>
      <c r="K23" s="13" t="s">
        <v>22</v>
      </c>
    </row>
    <row r="24" spans="1:11" ht="18.75" customHeight="1">
      <c r="A24" s="11">
        <v>15</v>
      </c>
      <c r="B24" s="11" t="s">
        <v>33</v>
      </c>
      <c r="C24" s="11" t="s">
        <v>34</v>
      </c>
      <c r="D24" s="11" t="s">
        <v>69</v>
      </c>
      <c r="E24" s="11" t="s">
        <v>70</v>
      </c>
      <c r="F24" s="12">
        <v>230</v>
      </c>
      <c r="G24" s="12">
        <v>8500</v>
      </c>
      <c r="H24" s="12"/>
      <c r="I24" s="11"/>
      <c r="J24" s="13" t="s">
        <v>50</v>
      </c>
      <c r="K24" s="13" t="s">
        <v>71</v>
      </c>
    </row>
    <row r="25" spans="1:11" ht="18.75" customHeight="1">
      <c r="A25" s="11">
        <v>16</v>
      </c>
      <c r="B25" s="11" t="s">
        <v>33</v>
      </c>
      <c r="C25" s="11" t="s">
        <v>34</v>
      </c>
      <c r="D25" s="11" t="s">
        <v>72</v>
      </c>
      <c r="E25" s="11" t="s">
        <v>70</v>
      </c>
      <c r="F25" s="12">
        <v>400</v>
      </c>
      <c r="G25" s="12">
        <v>8500</v>
      </c>
      <c r="H25" s="12" t="s">
        <v>16</v>
      </c>
      <c r="I25" s="11"/>
      <c r="J25" s="13" t="s">
        <v>37</v>
      </c>
      <c r="K25" s="13" t="s">
        <v>71</v>
      </c>
    </row>
    <row r="26" spans="1:11" ht="18.75" customHeight="1">
      <c r="A26" s="11">
        <v>17</v>
      </c>
      <c r="B26" s="11" t="s">
        <v>12</v>
      </c>
      <c r="C26" s="11" t="s">
        <v>38</v>
      </c>
      <c r="D26" s="11" t="s">
        <v>73</v>
      </c>
      <c r="E26" s="11" t="s">
        <v>27</v>
      </c>
      <c r="F26" s="12">
        <v>190</v>
      </c>
      <c r="G26" s="12">
        <v>2255.08</v>
      </c>
      <c r="H26" s="12" t="s">
        <v>16</v>
      </c>
      <c r="I26" s="11"/>
      <c r="J26" s="13" t="s">
        <v>74</v>
      </c>
      <c r="K26" s="13" t="s">
        <v>19</v>
      </c>
    </row>
    <row r="27" spans="1:11" ht="18.75" customHeight="1">
      <c r="A27" s="54" t="s">
        <v>75</v>
      </c>
      <c r="B27" s="40"/>
      <c r="C27" s="40"/>
      <c r="D27" s="40"/>
      <c r="E27" s="41"/>
      <c r="F27" s="14">
        <f t="shared" ref="F27:H27" si="0">SUM(F10:F26)</f>
        <v>4919</v>
      </c>
      <c r="G27" s="15">
        <f t="shared" si="0"/>
        <v>75746.73000000001</v>
      </c>
      <c r="H27" s="15">
        <f t="shared" si="0"/>
        <v>3522.39</v>
      </c>
      <c r="I27" s="16"/>
      <c r="J27" s="17"/>
      <c r="K27" s="17"/>
    </row>
    <row r="28" spans="1:11" ht="18.75" customHeight="1">
      <c r="A28" s="54" t="s">
        <v>76</v>
      </c>
      <c r="B28" s="40"/>
      <c r="C28" s="40"/>
      <c r="D28" s="40"/>
      <c r="E28" s="41"/>
      <c r="F28" s="62">
        <f>SUM(G27,H27)</f>
        <v>79269.12000000001</v>
      </c>
      <c r="G28" s="40"/>
      <c r="H28" s="41"/>
      <c r="I28" s="16"/>
      <c r="J28" s="17"/>
      <c r="K28" s="17"/>
    </row>
    <row r="29" spans="1:11" ht="18.75" customHeight="1">
      <c r="A29" s="56" t="s">
        <v>77</v>
      </c>
      <c r="B29" s="40"/>
      <c r="C29" s="40"/>
      <c r="D29" s="40"/>
      <c r="E29" s="40"/>
      <c r="F29" s="40"/>
      <c r="G29" s="40"/>
      <c r="H29" s="40"/>
      <c r="I29" s="40"/>
      <c r="J29" s="40"/>
      <c r="K29" s="41"/>
    </row>
    <row r="30" spans="1:11" ht="18.75" customHeight="1">
      <c r="A30" s="1" t="s">
        <v>1</v>
      </c>
      <c r="B30" s="1" t="s">
        <v>2</v>
      </c>
      <c r="C30" s="1" t="s">
        <v>3</v>
      </c>
      <c r="D30" s="1" t="s">
        <v>4</v>
      </c>
      <c r="E30" s="1" t="s">
        <v>5</v>
      </c>
      <c r="F30" s="1" t="s">
        <v>6</v>
      </c>
      <c r="G30" s="2" t="s">
        <v>7</v>
      </c>
      <c r="H30" s="1" t="s">
        <v>8</v>
      </c>
      <c r="I30" s="1" t="s">
        <v>9</v>
      </c>
      <c r="J30" s="2" t="s">
        <v>10</v>
      </c>
      <c r="K30" s="2" t="s">
        <v>11</v>
      </c>
    </row>
    <row r="31" spans="1:11" ht="18.75" customHeight="1">
      <c r="A31" s="11">
        <v>1</v>
      </c>
      <c r="B31" s="11" t="s">
        <v>78</v>
      </c>
      <c r="C31" s="11" t="s">
        <v>38</v>
      </c>
      <c r="D31" s="11" t="s">
        <v>79</v>
      </c>
      <c r="E31" s="11" t="s">
        <v>70</v>
      </c>
      <c r="F31" s="12">
        <v>80</v>
      </c>
      <c r="G31" s="12">
        <v>2255.08</v>
      </c>
      <c r="H31" s="12"/>
      <c r="I31" s="12"/>
      <c r="J31" s="13" t="s">
        <v>37</v>
      </c>
      <c r="K31" s="13" t="s">
        <v>22</v>
      </c>
    </row>
    <row r="32" spans="1:11" ht="18.75" customHeight="1">
      <c r="A32" s="11">
        <v>2</v>
      </c>
      <c r="B32" s="11" t="s">
        <v>78</v>
      </c>
      <c r="C32" s="11" t="s">
        <v>38</v>
      </c>
      <c r="D32" s="11" t="s">
        <v>80</v>
      </c>
      <c r="E32" s="11" t="s">
        <v>67</v>
      </c>
      <c r="F32" s="12">
        <v>150</v>
      </c>
      <c r="G32" s="12">
        <v>2255.08</v>
      </c>
      <c r="H32" s="12" t="str">
        <f>IF(COUNTA(I32)=1,VLOOKUP(B32,'[1]CUSTOS VEICULO-MOTORISTA'!$A$2:$C$17,3,FALSE),"-")</f>
        <v>-</v>
      </c>
      <c r="I32" s="11"/>
      <c r="J32" s="13" t="s">
        <v>74</v>
      </c>
      <c r="K32" s="13" t="s">
        <v>22</v>
      </c>
    </row>
    <row r="33" spans="1:11" ht="18.75" customHeight="1">
      <c r="A33" s="11">
        <v>3</v>
      </c>
      <c r="B33" s="11" t="s">
        <v>78</v>
      </c>
      <c r="C33" s="11" t="s">
        <v>38</v>
      </c>
      <c r="D33" s="11" t="s">
        <v>81</v>
      </c>
      <c r="E33" s="11" t="s">
        <v>82</v>
      </c>
      <c r="F33" s="12" t="s">
        <v>83</v>
      </c>
      <c r="G33" s="12">
        <v>2255.08</v>
      </c>
      <c r="H33" s="12"/>
      <c r="I33" s="11"/>
      <c r="J33" s="13" t="s">
        <v>46</v>
      </c>
      <c r="K33" s="13" t="s">
        <v>22</v>
      </c>
    </row>
    <row r="34" spans="1:11" ht="18.75" customHeight="1">
      <c r="A34" s="11">
        <v>4</v>
      </c>
      <c r="B34" s="11" t="s">
        <v>33</v>
      </c>
      <c r="C34" s="11" t="s">
        <v>34</v>
      </c>
      <c r="D34" s="11" t="s">
        <v>84</v>
      </c>
      <c r="E34" s="11" t="s">
        <v>70</v>
      </c>
      <c r="F34" s="12">
        <v>120</v>
      </c>
      <c r="G34" s="12">
        <v>8500</v>
      </c>
      <c r="H34" s="12" t="str">
        <f>IF(COUNTA(I34)=1,VLOOKUP(B34,'[1]CUSTOS VEICULO-MOTORISTA'!$A$2:$C$17,3,FALSE),"-")</f>
        <v>-</v>
      </c>
      <c r="I34" s="11"/>
      <c r="J34" s="13" t="s">
        <v>85</v>
      </c>
      <c r="K34" s="13" t="s">
        <v>19</v>
      </c>
    </row>
    <row r="35" spans="1:11" ht="19.5" customHeight="1">
      <c r="A35" s="11">
        <v>5</v>
      </c>
      <c r="B35" s="11" t="s">
        <v>12</v>
      </c>
      <c r="C35" s="11" t="s">
        <v>38</v>
      </c>
      <c r="D35" s="11" t="s">
        <v>86</v>
      </c>
      <c r="E35" s="11" t="s">
        <v>87</v>
      </c>
      <c r="F35" s="12">
        <v>135</v>
      </c>
      <c r="G35" s="12">
        <v>2255.08</v>
      </c>
      <c r="H35" s="12">
        <v>3522.39</v>
      </c>
      <c r="I35" s="12" t="s">
        <v>88</v>
      </c>
      <c r="J35" s="13" t="s">
        <v>74</v>
      </c>
      <c r="K35" s="13" t="s">
        <v>22</v>
      </c>
    </row>
    <row r="36" spans="1:11" ht="19.5" customHeight="1">
      <c r="A36" s="11">
        <v>6</v>
      </c>
      <c r="B36" s="11" t="s">
        <v>89</v>
      </c>
      <c r="C36" s="11" t="s">
        <v>90</v>
      </c>
      <c r="D36" s="11" t="s">
        <v>91</v>
      </c>
      <c r="E36" s="11" t="s">
        <v>92</v>
      </c>
      <c r="F36" s="12"/>
      <c r="G36" s="12">
        <v>3502.97</v>
      </c>
      <c r="H36" s="12">
        <v>3522.39</v>
      </c>
      <c r="I36" s="12" t="s">
        <v>93</v>
      </c>
      <c r="J36" s="13" t="s">
        <v>74</v>
      </c>
      <c r="K36" s="13" t="s">
        <v>22</v>
      </c>
    </row>
    <row r="37" spans="1:11" ht="18.75" customHeight="1">
      <c r="A37" s="11">
        <v>7</v>
      </c>
      <c r="B37" s="11" t="s">
        <v>78</v>
      </c>
      <c r="C37" s="11" t="s">
        <v>38</v>
      </c>
      <c r="D37" s="11" t="s">
        <v>94</v>
      </c>
      <c r="E37" s="13" t="s">
        <v>64</v>
      </c>
      <c r="F37" s="12">
        <v>100</v>
      </c>
      <c r="G37" s="12">
        <v>2255.08</v>
      </c>
      <c r="H37" s="12" t="s">
        <v>16</v>
      </c>
      <c r="I37" s="11"/>
      <c r="J37" s="13" t="s">
        <v>37</v>
      </c>
      <c r="K37" s="13" t="s">
        <v>22</v>
      </c>
    </row>
    <row r="38" spans="1:11" ht="18.75" customHeight="1">
      <c r="A38" s="11">
        <v>8</v>
      </c>
      <c r="B38" s="11" t="s">
        <v>78</v>
      </c>
      <c r="C38" s="11" t="s">
        <v>38</v>
      </c>
      <c r="D38" s="11" t="s">
        <v>95</v>
      </c>
      <c r="E38" s="13" t="s">
        <v>96</v>
      </c>
      <c r="F38" s="12">
        <v>120</v>
      </c>
      <c r="G38" s="12">
        <v>2255.08</v>
      </c>
      <c r="H38" s="12" t="s">
        <v>16</v>
      </c>
      <c r="I38" s="13"/>
      <c r="J38" s="13" t="s">
        <v>97</v>
      </c>
      <c r="K38" s="13" t="s">
        <v>22</v>
      </c>
    </row>
    <row r="39" spans="1:11" ht="18.75" customHeight="1">
      <c r="A39" s="11">
        <v>9</v>
      </c>
      <c r="B39" s="11" t="s">
        <v>24</v>
      </c>
      <c r="C39" s="11" t="s">
        <v>25</v>
      </c>
      <c r="D39" s="11" t="s">
        <v>98</v>
      </c>
      <c r="E39" s="13" t="s">
        <v>70</v>
      </c>
      <c r="F39" s="12">
        <v>30</v>
      </c>
      <c r="G39" s="12">
        <v>1112</v>
      </c>
      <c r="H39" s="12"/>
      <c r="I39" s="11"/>
      <c r="J39" s="13" t="s">
        <v>97</v>
      </c>
      <c r="K39" s="13" t="s">
        <v>99</v>
      </c>
    </row>
    <row r="40" spans="1:11" ht="18.75" customHeight="1">
      <c r="A40" s="55" t="s">
        <v>75</v>
      </c>
      <c r="B40" s="40"/>
      <c r="C40" s="40"/>
      <c r="D40" s="40"/>
      <c r="E40" s="41"/>
      <c r="F40" s="14">
        <f t="shared" ref="F40:H40" si="1">SUM(F31:F39)</f>
        <v>735</v>
      </c>
      <c r="G40" s="14">
        <f t="shared" si="1"/>
        <v>26645.450000000004</v>
      </c>
      <c r="H40" s="14">
        <f t="shared" si="1"/>
        <v>7044.78</v>
      </c>
      <c r="I40" s="16"/>
      <c r="J40" s="17"/>
      <c r="K40" s="17"/>
    </row>
    <row r="41" spans="1:11" ht="18.75" customHeight="1">
      <c r="A41" s="55" t="s">
        <v>76</v>
      </c>
      <c r="B41" s="40"/>
      <c r="C41" s="40"/>
      <c r="D41" s="40"/>
      <c r="E41" s="41"/>
      <c r="F41" s="55">
        <f>(G40+H40)</f>
        <v>33690.230000000003</v>
      </c>
      <c r="G41" s="40"/>
      <c r="H41" s="41"/>
      <c r="I41" s="16"/>
      <c r="J41" s="17"/>
      <c r="K41" s="17"/>
    </row>
    <row r="42" spans="1:11" ht="18.75" customHeight="1">
      <c r="A42" s="56" t="s">
        <v>100</v>
      </c>
      <c r="B42" s="40"/>
      <c r="C42" s="40"/>
      <c r="D42" s="40"/>
      <c r="E42" s="40"/>
      <c r="F42" s="40"/>
      <c r="G42" s="40"/>
      <c r="H42" s="40"/>
      <c r="I42" s="40"/>
      <c r="J42" s="40"/>
      <c r="K42" s="41"/>
    </row>
    <row r="43" spans="1:11" ht="18.75" customHeight="1">
      <c r="A43" s="1" t="s">
        <v>1</v>
      </c>
      <c r="B43" s="1" t="s">
        <v>2</v>
      </c>
      <c r="C43" s="1" t="s">
        <v>3</v>
      </c>
      <c r="D43" s="1" t="s">
        <v>4</v>
      </c>
      <c r="E43" s="1" t="s">
        <v>5</v>
      </c>
      <c r="F43" s="1" t="s">
        <v>6</v>
      </c>
      <c r="G43" s="2" t="s">
        <v>7</v>
      </c>
      <c r="H43" s="1" t="s">
        <v>8</v>
      </c>
      <c r="I43" s="1" t="s">
        <v>9</v>
      </c>
      <c r="J43" s="2" t="s">
        <v>10</v>
      </c>
      <c r="K43" s="2" t="s">
        <v>11</v>
      </c>
    </row>
    <row r="44" spans="1:11" ht="18.75" customHeight="1">
      <c r="A44" s="11">
        <v>1</v>
      </c>
      <c r="B44" s="11" t="s">
        <v>54</v>
      </c>
      <c r="C44" s="11" t="s">
        <v>55</v>
      </c>
      <c r="D44" s="11" t="s">
        <v>101</v>
      </c>
      <c r="E44" s="13" t="s">
        <v>102</v>
      </c>
      <c r="F44" s="12">
        <v>102</v>
      </c>
      <c r="G44" s="12">
        <v>4014.33</v>
      </c>
      <c r="H44" s="12">
        <v>3522.39</v>
      </c>
      <c r="I44" s="11" t="s">
        <v>103</v>
      </c>
      <c r="J44" s="13" t="s">
        <v>74</v>
      </c>
      <c r="K44" s="13" t="s">
        <v>19</v>
      </c>
    </row>
    <row r="45" spans="1:11" ht="18.75" customHeight="1">
      <c r="A45" s="11">
        <v>2</v>
      </c>
      <c r="B45" s="11" t="s">
        <v>54</v>
      </c>
      <c r="C45" s="11" t="s">
        <v>55</v>
      </c>
      <c r="D45" s="11" t="s">
        <v>104</v>
      </c>
      <c r="E45" s="13"/>
      <c r="F45" s="12">
        <v>100</v>
      </c>
      <c r="G45" s="12">
        <v>4014.33</v>
      </c>
      <c r="H45" s="12">
        <v>3522.39</v>
      </c>
      <c r="I45" s="11" t="s">
        <v>105</v>
      </c>
      <c r="J45" s="13" t="s">
        <v>40</v>
      </c>
      <c r="K45" s="13" t="s">
        <v>22</v>
      </c>
    </row>
    <row r="46" spans="1:11" ht="18.75" customHeight="1">
      <c r="A46" s="11">
        <v>3</v>
      </c>
      <c r="B46" s="11" t="s">
        <v>12</v>
      </c>
      <c r="C46" s="11" t="s">
        <v>38</v>
      </c>
      <c r="D46" s="11" t="s">
        <v>106</v>
      </c>
      <c r="E46" s="11" t="s">
        <v>107</v>
      </c>
      <c r="F46" s="12">
        <v>120</v>
      </c>
      <c r="G46" s="12">
        <v>2255.33</v>
      </c>
      <c r="H46" s="12" t="s">
        <v>16</v>
      </c>
      <c r="I46" s="11"/>
      <c r="J46" s="13" t="s">
        <v>37</v>
      </c>
      <c r="K46" s="13" t="s">
        <v>22</v>
      </c>
    </row>
    <row r="47" spans="1:11" ht="18.75" customHeight="1">
      <c r="A47" s="11">
        <v>4</v>
      </c>
      <c r="B47" s="11" t="s">
        <v>12</v>
      </c>
      <c r="C47" s="11" t="s">
        <v>38</v>
      </c>
      <c r="D47" s="11" t="s">
        <v>108</v>
      </c>
      <c r="E47" s="11" t="s">
        <v>64</v>
      </c>
      <c r="F47" s="12">
        <v>60</v>
      </c>
      <c r="G47" s="12">
        <v>2255.33</v>
      </c>
      <c r="H47" s="12" t="s">
        <v>16</v>
      </c>
      <c r="I47" s="11"/>
      <c r="J47" s="13" t="s">
        <v>37</v>
      </c>
      <c r="K47" s="13" t="s">
        <v>22</v>
      </c>
    </row>
    <row r="48" spans="1:11" ht="18.75" customHeight="1">
      <c r="A48" s="11">
        <v>5</v>
      </c>
      <c r="B48" s="11" t="s">
        <v>54</v>
      </c>
      <c r="C48" s="11" t="s">
        <v>55</v>
      </c>
      <c r="D48" s="11" t="s">
        <v>109</v>
      </c>
      <c r="E48" s="11" t="s">
        <v>64</v>
      </c>
      <c r="F48" s="12">
        <v>120</v>
      </c>
      <c r="G48" s="12">
        <v>4014.33</v>
      </c>
      <c r="H48" s="12" t="s">
        <v>16</v>
      </c>
      <c r="I48" s="11"/>
      <c r="J48" s="13" t="s">
        <v>18</v>
      </c>
      <c r="K48" s="13" t="s">
        <v>22</v>
      </c>
    </row>
    <row r="49" spans="1:11" ht="18.75" customHeight="1">
      <c r="A49" s="11">
        <v>6</v>
      </c>
      <c r="B49" s="11" t="s">
        <v>54</v>
      </c>
      <c r="C49" s="11" t="s">
        <v>55</v>
      </c>
      <c r="D49" s="11" t="s">
        <v>110</v>
      </c>
      <c r="E49" s="11" t="s">
        <v>64</v>
      </c>
      <c r="F49" s="12">
        <v>170</v>
      </c>
      <c r="G49" s="12">
        <v>4014.33</v>
      </c>
      <c r="H49" s="12" t="s">
        <v>16</v>
      </c>
      <c r="I49" s="11"/>
      <c r="J49" s="13" t="s">
        <v>97</v>
      </c>
      <c r="K49" s="13" t="s">
        <v>22</v>
      </c>
    </row>
    <row r="50" spans="1:11" ht="18.75" customHeight="1">
      <c r="A50" s="11">
        <v>7</v>
      </c>
      <c r="B50" s="11" t="s">
        <v>54</v>
      </c>
      <c r="C50" s="11" t="s">
        <v>55</v>
      </c>
      <c r="D50" s="11" t="s">
        <v>111</v>
      </c>
      <c r="E50" s="11" t="s">
        <v>70</v>
      </c>
      <c r="F50" s="12">
        <v>149</v>
      </c>
      <c r="G50" s="12">
        <v>4014.33</v>
      </c>
      <c r="H50" s="12" t="s">
        <v>16</v>
      </c>
      <c r="I50" s="11"/>
      <c r="J50" s="13" t="s">
        <v>37</v>
      </c>
      <c r="K50" s="13" t="s">
        <v>22</v>
      </c>
    </row>
    <row r="51" spans="1:11" ht="18.75" customHeight="1">
      <c r="A51" s="11">
        <v>8</v>
      </c>
      <c r="B51" s="11" t="s">
        <v>54</v>
      </c>
      <c r="C51" s="11" t="s">
        <v>55</v>
      </c>
      <c r="D51" s="11" t="s">
        <v>112</v>
      </c>
      <c r="E51" s="11" t="s">
        <v>70</v>
      </c>
      <c r="F51" s="12">
        <v>118</v>
      </c>
      <c r="G51" s="12">
        <v>4014.33</v>
      </c>
      <c r="H51" s="12" t="s">
        <v>16</v>
      </c>
      <c r="I51" s="11"/>
      <c r="J51" s="13" t="s">
        <v>37</v>
      </c>
      <c r="K51" s="13" t="s">
        <v>22</v>
      </c>
    </row>
    <row r="52" spans="1:11" ht="18.75" customHeight="1">
      <c r="A52" s="11">
        <v>9</v>
      </c>
      <c r="B52" s="11" t="s">
        <v>12</v>
      </c>
      <c r="C52" s="11" t="s">
        <v>38</v>
      </c>
      <c r="D52" s="11" t="s">
        <v>113</v>
      </c>
      <c r="E52" s="11" t="s">
        <v>27</v>
      </c>
      <c r="F52" s="12">
        <v>145</v>
      </c>
      <c r="G52" s="12">
        <v>2255.08</v>
      </c>
      <c r="H52" s="12" t="s">
        <v>16</v>
      </c>
      <c r="I52" s="11"/>
      <c r="J52" s="13" t="s">
        <v>37</v>
      </c>
      <c r="K52" s="13" t="s">
        <v>22</v>
      </c>
    </row>
    <row r="53" spans="1:11" ht="18.75" customHeight="1">
      <c r="A53" s="11">
        <v>10</v>
      </c>
      <c r="B53" s="11" t="s">
        <v>12</v>
      </c>
      <c r="C53" s="11" t="s">
        <v>38</v>
      </c>
      <c r="D53" s="11" t="s">
        <v>114</v>
      </c>
      <c r="E53" s="11"/>
      <c r="F53" s="12">
        <v>110</v>
      </c>
      <c r="G53" s="12">
        <v>2255.08</v>
      </c>
      <c r="H53" s="12" t="s">
        <v>16</v>
      </c>
      <c r="I53" s="11"/>
      <c r="J53" s="13" t="s">
        <v>37</v>
      </c>
      <c r="K53" s="13" t="s">
        <v>115</v>
      </c>
    </row>
    <row r="54" spans="1:11" ht="18.75" customHeight="1">
      <c r="A54" s="11">
        <v>11</v>
      </c>
      <c r="B54" s="11" t="s">
        <v>12</v>
      </c>
      <c r="C54" s="11" t="s">
        <v>38</v>
      </c>
      <c r="D54" s="11" t="s">
        <v>116</v>
      </c>
      <c r="E54" s="11" t="s">
        <v>64</v>
      </c>
      <c r="F54" s="12">
        <v>80</v>
      </c>
      <c r="G54" s="12">
        <v>2255.08</v>
      </c>
      <c r="H54" s="12" t="s">
        <v>16</v>
      </c>
      <c r="I54" s="11"/>
      <c r="J54" s="13" t="s">
        <v>37</v>
      </c>
      <c r="K54" s="13" t="s">
        <v>22</v>
      </c>
    </row>
    <row r="55" spans="1:11" ht="18.75" customHeight="1">
      <c r="A55" s="11">
        <v>12</v>
      </c>
      <c r="B55" s="11" t="s">
        <v>54</v>
      </c>
      <c r="C55" s="11" t="s">
        <v>55</v>
      </c>
      <c r="D55" s="11" t="s">
        <v>117</v>
      </c>
      <c r="E55" s="11" t="s">
        <v>64</v>
      </c>
      <c r="F55" s="12">
        <v>170</v>
      </c>
      <c r="G55" s="12">
        <v>4014.33</v>
      </c>
      <c r="H55" s="12" t="s">
        <v>16</v>
      </c>
      <c r="I55" s="11"/>
      <c r="J55" s="13" t="s">
        <v>74</v>
      </c>
      <c r="K55" s="13" t="s">
        <v>22</v>
      </c>
    </row>
    <row r="56" spans="1:11" ht="18.75" customHeight="1">
      <c r="A56" s="11">
        <v>13</v>
      </c>
      <c r="B56" s="11" t="s">
        <v>12</v>
      </c>
      <c r="C56" s="11" t="s">
        <v>38</v>
      </c>
      <c r="D56" s="11" t="s">
        <v>118</v>
      </c>
      <c r="E56" s="11" t="s">
        <v>49</v>
      </c>
      <c r="F56" s="12">
        <v>267</v>
      </c>
      <c r="G56" s="12">
        <v>2255.08</v>
      </c>
      <c r="H56" s="12" t="str">
        <f>IF(COUNTA(I56)=1,VLOOKUP(B56,'[1]CUSTOS VEICULO-MOTORISTA'!$A$2:$C$17,3,FALSE),"-")</f>
        <v>-</v>
      </c>
      <c r="I56" s="11"/>
      <c r="J56" s="13" t="s">
        <v>37</v>
      </c>
      <c r="K56" s="13" t="s">
        <v>22</v>
      </c>
    </row>
    <row r="57" spans="1:11" ht="18.75" customHeight="1">
      <c r="A57" s="11">
        <v>14</v>
      </c>
      <c r="B57" s="11" t="s">
        <v>12</v>
      </c>
      <c r="C57" s="11" t="s">
        <v>38</v>
      </c>
      <c r="D57" s="11" t="s">
        <v>119</v>
      </c>
      <c r="E57" s="11" t="s">
        <v>120</v>
      </c>
      <c r="F57" s="12">
        <v>120</v>
      </c>
      <c r="G57" s="12">
        <v>2255.08</v>
      </c>
      <c r="H57" s="12"/>
      <c r="I57" s="11"/>
      <c r="J57" s="13" t="s">
        <v>37</v>
      </c>
      <c r="K57" s="13" t="s">
        <v>115</v>
      </c>
    </row>
    <row r="58" spans="1:11" ht="18.75" customHeight="1">
      <c r="A58" s="11">
        <v>15</v>
      </c>
      <c r="B58" s="11" t="s">
        <v>24</v>
      </c>
      <c r="C58" s="11" t="s">
        <v>25</v>
      </c>
      <c r="D58" s="11" t="s">
        <v>121</v>
      </c>
      <c r="E58" s="11" t="s">
        <v>64</v>
      </c>
      <c r="F58" s="12">
        <v>27</v>
      </c>
      <c r="G58" s="12">
        <v>1112</v>
      </c>
      <c r="H58" s="12" t="str">
        <f>IF(COUNTA(I58)=1,VLOOKUP(B58,'[1]CUSTOS VEICULO-MOTORISTA'!$A$2:$C$17,3,FALSE),"-")</f>
        <v>-</v>
      </c>
      <c r="I58" s="11"/>
      <c r="J58" s="13" t="s">
        <v>46</v>
      </c>
      <c r="K58" s="13" t="s">
        <v>99</v>
      </c>
    </row>
    <row r="59" spans="1:11" ht="18.75" customHeight="1">
      <c r="A59" s="55" t="s">
        <v>75</v>
      </c>
      <c r="B59" s="40"/>
      <c r="C59" s="40"/>
      <c r="D59" s="40"/>
      <c r="E59" s="41"/>
      <c r="F59" s="14">
        <f>SUM(F44:F56)</f>
        <v>1711</v>
      </c>
      <c r="G59" s="14">
        <f t="shared" ref="G59:H59" si="2">SUM(G44:G58)</f>
        <v>44998.370000000017</v>
      </c>
      <c r="H59" s="14">
        <f t="shared" si="2"/>
        <v>7044.78</v>
      </c>
      <c r="I59" s="16"/>
      <c r="J59" s="17"/>
      <c r="K59" s="17"/>
    </row>
    <row r="60" spans="1:11" ht="18.75" customHeight="1">
      <c r="A60" s="55" t="s">
        <v>76</v>
      </c>
      <c r="B60" s="40"/>
      <c r="C60" s="40"/>
      <c r="D60" s="40"/>
      <c r="E60" s="41"/>
      <c r="F60" s="55">
        <f>SUM(G59,H59)</f>
        <v>52043.150000000016</v>
      </c>
      <c r="G60" s="40"/>
      <c r="H60" s="41"/>
      <c r="I60" s="16"/>
      <c r="J60" s="17"/>
      <c r="K60" s="17"/>
    </row>
    <row r="61" spans="1:11" ht="18.75" customHeight="1">
      <c r="A61" s="59" t="s">
        <v>122</v>
      </c>
      <c r="B61" s="40"/>
      <c r="C61" s="40"/>
      <c r="D61" s="40"/>
      <c r="E61" s="40"/>
      <c r="F61" s="40"/>
      <c r="G61" s="40"/>
      <c r="H61" s="40"/>
      <c r="I61" s="40"/>
      <c r="J61" s="40"/>
      <c r="K61" s="41"/>
    </row>
    <row r="62" spans="1:11" ht="18.75" customHeight="1">
      <c r="A62" s="18" t="s">
        <v>1</v>
      </c>
      <c r="B62" s="18" t="s">
        <v>2</v>
      </c>
      <c r="C62" s="18" t="s">
        <v>3</v>
      </c>
      <c r="D62" s="18" t="s">
        <v>4</v>
      </c>
      <c r="E62" s="18" t="s">
        <v>5</v>
      </c>
      <c r="F62" s="18" t="s">
        <v>6</v>
      </c>
      <c r="G62" s="19" t="s">
        <v>7</v>
      </c>
      <c r="H62" s="18" t="s">
        <v>8</v>
      </c>
      <c r="I62" s="18" t="s">
        <v>9</v>
      </c>
      <c r="J62" s="19" t="s">
        <v>10</v>
      </c>
      <c r="K62" s="19" t="s">
        <v>11</v>
      </c>
    </row>
    <row r="63" spans="1:11" ht="18.75" customHeight="1">
      <c r="A63" s="11">
        <v>1</v>
      </c>
      <c r="B63" s="11" t="s">
        <v>123</v>
      </c>
      <c r="C63" s="11" t="s">
        <v>124</v>
      </c>
      <c r="D63" s="11" t="s">
        <v>125</v>
      </c>
      <c r="E63" s="11" t="s">
        <v>70</v>
      </c>
      <c r="F63" s="12">
        <v>150</v>
      </c>
      <c r="G63" s="12">
        <v>13240.9</v>
      </c>
      <c r="H63" s="12" t="s">
        <v>16</v>
      </c>
      <c r="I63" s="11"/>
      <c r="J63" s="13" t="s">
        <v>126</v>
      </c>
      <c r="K63" s="13" t="s">
        <v>115</v>
      </c>
    </row>
    <row r="64" spans="1:11" ht="18.75" customHeight="1">
      <c r="A64" s="11">
        <v>2</v>
      </c>
      <c r="B64" s="11" t="s">
        <v>41</v>
      </c>
      <c r="C64" s="11" t="s">
        <v>42</v>
      </c>
      <c r="D64" s="11" t="s">
        <v>127</v>
      </c>
      <c r="E64" s="11" t="s">
        <v>70</v>
      </c>
      <c r="F64" s="12">
        <v>230</v>
      </c>
      <c r="G64" s="12">
        <v>2709.09</v>
      </c>
      <c r="H64" s="12" t="s">
        <v>16</v>
      </c>
      <c r="I64" s="11"/>
      <c r="J64" s="13" t="s">
        <v>128</v>
      </c>
      <c r="K64" s="13" t="s">
        <v>115</v>
      </c>
    </row>
    <row r="65" spans="1:11" ht="18.75" customHeight="1">
      <c r="A65" s="11">
        <v>3</v>
      </c>
      <c r="B65" s="11" t="s">
        <v>41</v>
      </c>
      <c r="C65" s="11" t="s">
        <v>42</v>
      </c>
      <c r="D65" s="11" t="s">
        <v>129</v>
      </c>
      <c r="E65" s="11" t="s">
        <v>64</v>
      </c>
      <c r="F65" s="12">
        <v>80</v>
      </c>
      <c r="G65" s="12">
        <v>2709.09</v>
      </c>
      <c r="H65" s="12" t="s">
        <v>16</v>
      </c>
      <c r="I65" s="11"/>
      <c r="J65" s="13" t="s">
        <v>97</v>
      </c>
      <c r="K65" s="13" t="s">
        <v>115</v>
      </c>
    </row>
    <row r="66" spans="1:11" ht="18.75" customHeight="1">
      <c r="A66" s="11">
        <v>4</v>
      </c>
      <c r="B66" s="11" t="s">
        <v>41</v>
      </c>
      <c r="C66" s="11" t="s">
        <v>42</v>
      </c>
      <c r="D66" s="11" t="s">
        <v>130</v>
      </c>
      <c r="E66" s="11" t="s">
        <v>70</v>
      </c>
      <c r="F66" s="12">
        <v>135</v>
      </c>
      <c r="G66" s="12">
        <v>2709.09</v>
      </c>
      <c r="H66" s="12" t="s">
        <v>16</v>
      </c>
      <c r="I66" s="11"/>
      <c r="J66" s="13" t="s">
        <v>97</v>
      </c>
      <c r="K66" s="13" t="s">
        <v>115</v>
      </c>
    </row>
    <row r="67" spans="1:11" ht="18.75" customHeight="1">
      <c r="A67" s="11">
        <v>5</v>
      </c>
      <c r="B67" s="11" t="s">
        <v>33</v>
      </c>
      <c r="C67" s="11" t="s">
        <v>131</v>
      </c>
      <c r="D67" s="11" t="s">
        <v>132</v>
      </c>
      <c r="E67" s="11" t="s">
        <v>133</v>
      </c>
      <c r="F67" s="12">
        <v>180</v>
      </c>
      <c r="G67" s="12">
        <v>8500</v>
      </c>
      <c r="H67" s="12" t="s">
        <v>16</v>
      </c>
      <c r="I67" s="13"/>
      <c r="J67" s="13" t="s">
        <v>74</v>
      </c>
      <c r="K67" s="13" t="s">
        <v>115</v>
      </c>
    </row>
    <row r="68" spans="1:11" ht="18.75" customHeight="1">
      <c r="A68" s="11">
        <v>6</v>
      </c>
      <c r="B68" s="11" t="s">
        <v>33</v>
      </c>
      <c r="C68" s="11" t="s">
        <v>34</v>
      </c>
      <c r="D68" s="11" t="s">
        <v>134</v>
      </c>
      <c r="E68" s="11" t="s">
        <v>64</v>
      </c>
      <c r="F68" s="12">
        <v>150</v>
      </c>
      <c r="G68" s="12">
        <v>8500</v>
      </c>
      <c r="H68" s="12"/>
      <c r="I68" s="13"/>
      <c r="J68" s="13" t="s">
        <v>74</v>
      </c>
      <c r="K68" s="13" t="s">
        <v>99</v>
      </c>
    </row>
    <row r="69" spans="1:11" ht="18.75" customHeight="1">
      <c r="A69" s="54" t="s">
        <v>75</v>
      </c>
      <c r="B69" s="40"/>
      <c r="C69" s="40"/>
      <c r="D69" s="40"/>
      <c r="E69" s="41"/>
      <c r="F69" s="15">
        <f>SUM(F63:F66)</f>
        <v>595</v>
      </c>
      <c r="G69" s="20">
        <f t="shared" ref="G69:H69" si="3">SUM(G63:G68)</f>
        <v>38368.17</v>
      </c>
      <c r="H69" s="20">
        <f t="shared" si="3"/>
        <v>0</v>
      </c>
      <c r="I69" s="16"/>
      <c r="J69" s="17"/>
      <c r="K69" s="17"/>
    </row>
    <row r="70" spans="1:11" ht="18.75" customHeight="1">
      <c r="A70" s="54" t="s">
        <v>76</v>
      </c>
      <c r="B70" s="40"/>
      <c r="C70" s="40"/>
      <c r="D70" s="40"/>
      <c r="E70" s="41"/>
      <c r="F70" s="57">
        <f>G69</f>
        <v>38368.17</v>
      </c>
      <c r="G70" s="40"/>
      <c r="H70" s="41"/>
      <c r="I70" s="16"/>
      <c r="J70" s="17"/>
      <c r="K70" s="17"/>
    </row>
    <row r="71" spans="1:11" ht="18.75" customHeight="1">
      <c r="A71" s="58" t="s">
        <v>135</v>
      </c>
      <c r="B71" s="40"/>
      <c r="C71" s="40"/>
      <c r="D71" s="40"/>
      <c r="E71" s="40"/>
      <c r="F71" s="40"/>
      <c r="G71" s="40"/>
      <c r="H71" s="40"/>
      <c r="I71" s="40"/>
      <c r="J71" s="40"/>
      <c r="K71" s="41"/>
    </row>
    <row r="72" spans="1:11" ht="18.75" customHeight="1">
      <c r="A72" s="9" t="s">
        <v>1</v>
      </c>
      <c r="B72" s="9" t="s">
        <v>2</v>
      </c>
      <c r="C72" s="9" t="s">
        <v>3</v>
      </c>
      <c r="D72" s="9" t="s">
        <v>4</v>
      </c>
      <c r="E72" s="9" t="s">
        <v>5</v>
      </c>
      <c r="F72" s="9" t="s">
        <v>6</v>
      </c>
      <c r="G72" s="10" t="s">
        <v>7</v>
      </c>
      <c r="H72" s="9" t="s">
        <v>8</v>
      </c>
      <c r="I72" s="9" t="s">
        <v>9</v>
      </c>
      <c r="J72" s="10" t="s">
        <v>10</v>
      </c>
      <c r="K72" s="10" t="s">
        <v>11</v>
      </c>
    </row>
    <row r="73" spans="1:11" ht="18.75" customHeight="1">
      <c r="A73" s="11">
        <v>1</v>
      </c>
      <c r="B73" s="11" t="s">
        <v>33</v>
      </c>
      <c r="C73" s="11" t="s">
        <v>34</v>
      </c>
      <c r="D73" s="11" t="s">
        <v>136</v>
      </c>
      <c r="E73" s="11" t="s">
        <v>27</v>
      </c>
      <c r="F73" s="12">
        <v>270</v>
      </c>
      <c r="G73" s="12">
        <v>8500</v>
      </c>
      <c r="H73" s="12" t="s">
        <v>16</v>
      </c>
      <c r="I73" s="11"/>
      <c r="J73" s="13" t="s">
        <v>50</v>
      </c>
      <c r="K73" s="13" t="s">
        <v>22</v>
      </c>
    </row>
    <row r="74" spans="1:11" ht="18.75" customHeight="1">
      <c r="A74" s="11">
        <v>2</v>
      </c>
      <c r="B74" s="11" t="s">
        <v>33</v>
      </c>
      <c r="C74" s="11" t="s">
        <v>34</v>
      </c>
      <c r="D74" s="11" t="s">
        <v>137</v>
      </c>
      <c r="E74" s="11"/>
      <c r="F74" s="12">
        <v>283</v>
      </c>
      <c r="G74" s="12">
        <v>8500</v>
      </c>
      <c r="H74" s="12" t="s">
        <v>16</v>
      </c>
      <c r="I74" s="11"/>
      <c r="J74" s="13" t="s">
        <v>40</v>
      </c>
      <c r="K74" s="13" t="s">
        <v>22</v>
      </c>
    </row>
    <row r="75" spans="1:11" ht="18.75" customHeight="1">
      <c r="A75" s="11">
        <v>3</v>
      </c>
      <c r="B75" s="11" t="s">
        <v>12</v>
      </c>
      <c r="C75" s="11" t="s">
        <v>38</v>
      </c>
      <c r="D75" s="11" t="s">
        <v>138</v>
      </c>
      <c r="E75" s="11"/>
      <c r="F75" s="12">
        <v>110</v>
      </c>
      <c r="G75" s="12">
        <v>2255.08</v>
      </c>
      <c r="H75" s="12" t="s">
        <v>16</v>
      </c>
      <c r="I75" s="11"/>
      <c r="J75" s="13" t="s">
        <v>37</v>
      </c>
      <c r="K75" s="13" t="s">
        <v>22</v>
      </c>
    </row>
    <row r="76" spans="1:11" ht="18.75" customHeight="1">
      <c r="A76" s="11">
        <v>4</v>
      </c>
      <c r="B76" s="11" t="s">
        <v>12</v>
      </c>
      <c r="C76" s="11" t="s">
        <v>38</v>
      </c>
      <c r="D76" s="11" t="s">
        <v>139</v>
      </c>
      <c r="E76" s="11"/>
      <c r="F76" s="12">
        <v>140</v>
      </c>
      <c r="G76" s="12">
        <v>2255.08</v>
      </c>
      <c r="H76" s="12" t="s">
        <v>16</v>
      </c>
      <c r="I76" s="11"/>
      <c r="J76" s="13" t="s">
        <v>37</v>
      </c>
      <c r="K76" s="13" t="s">
        <v>22</v>
      </c>
    </row>
    <row r="77" spans="1:11" ht="18.75" customHeight="1">
      <c r="A77" s="11">
        <v>5</v>
      </c>
      <c r="B77" s="11" t="s">
        <v>12</v>
      </c>
      <c r="C77" s="11" t="s">
        <v>38</v>
      </c>
      <c r="D77" s="11" t="s">
        <v>140</v>
      </c>
      <c r="E77" s="11"/>
      <c r="F77" s="12">
        <v>183</v>
      </c>
      <c r="G77" s="12">
        <v>2255.08</v>
      </c>
      <c r="H77" s="12" t="s">
        <v>16</v>
      </c>
      <c r="I77" s="11"/>
      <c r="J77" s="13" t="s">
        <v>37</v>
      </c>
      <c r="K77" s="13" t="s">
        <v>22</v>
      </c>
    </row>
    <row r="78" spans="1:11" ht="18.75" customHeight="1">
      <c r="A78" s="11">
        <v>6</v>
      </c>
      <c r="B78" s="11" t="s">
        <v>12</v>
      </c>
      <c r="C78" s="11" t="s">
        <v>38</v>
      </c>
      <c r="D78" s="11" t="s">
        <v>141</v>
      </c>
      <c r="E78" s="11"/>
      <c r="F78" s="12">
        <v>150</v>
      </c>
      <c r="G78" s="12">
        <v>2255.08</v>
      </c>
      <c r="H78" s="12" t="s">
        <v>16</v>
      </c>
      <c r="I78" s="11"/>
      <c r="J78" s="13" t="s">
        <v>37</v>
      </c>
      <c r="K78" s="13" t="s">
        <v>22</v>
      </c>
    </row>
    <row r="79" spans="1:11" ht="18.75" customHeight="1">
      <c r="A79" s="11">
        <v>7</v>
      </c>
      <c r="B79" s="11" t="s">
        <v>54</v>
      </c>
      <c r="C79" s="11" t="s">
        <v>55</v>
      </c>
      <c r="D79" s="11" t="s">
        <v>142</v>
      </c>
      <c r="E79" s="11"/>
      <c r="F79" s="12">
        <v>224</v>
      </c>
      <c r="G79" s="12">
        <v>4014.33</v>
      </c>
      <c r="H79" s="12" t="s">
        <v>16</v>
      </c>
      <c r="I79" s="11"/>
      <c r="J79" s="13" t="s">
        <v>37</v>
      </c>
      <c r="K79" s="13" t="s">
        <v>22</v>
      </c>
    </row>
    <row r="80" spans="1:11" ht="18.75" customHeight="1">
      <c r="A80" s="11">
        <v>8</v>
      </c>
      <c r="B80" s="11" t="s">
        <v>54</v>
      </c>
      <c r="C80" s="11" t="s">
        <v>55</v>
      </c>
      <c r="D80" s="11" t="s">
        <v>143</v>
      </c>
      <c r="E80" s="11"/>
      <c r="F80" s="12">
        <v>194</v>
      </c>
      <c r="G80" s="12">
        <v>4014.33</v>
      </c>
      <c r="H80" s="12" t="s">
        <v>16</v>
      </c>
      <c r="I80" s="11"/>
      <c r="J80" s="13" t="s">
        <v>37</v>
      </c>
      <c r="K80" s="13" t="s">
        <v>22</v>
      </c>
    </row>
    <row r="81" spans="1:11" ht="18.75" customHeight="1">
      <c r="A81" s="11">
        <v>9</v>
      </c>
      <c r="B81" s="11" t="s">
        <v>41</v>
      </c>
      <c r="C81" s="11" t="s">
        <v>144</v>
      </c>
      <c r="D81" s="11" t="s">
        <v>145</v>
      </c>
      <c r="E81" s="11"/>
      <c r="F81" s="12">
        <v>130</v>
      </c>
      <c r="G81" s="12">
        <v>2709.09</v>
      </c>
      <c r="H81" s="12" t="s">
        <v>16</v>
      </c>
      <c r="I81" s="11"/>
      <c r="J81" s="13" t="s">
        <v>40</v>
      </c>
      <c r="K81" s="13" t="s">
        <v>22</v>
      </c>
    </row>
    <row r="82" spans="1:11" ht="18.75" customHeight="1">
      <c r="A82" s="11">
        <v>10</v>
      </c>
      <c r="B82" s="11" t="s">
        <v>33</v>
      </c>
      <c r="C82" s="11" t="s">
        <v>34</v>
      </c>
      <c r="D82" s="11" t="s">
        <v>146</v>
      </c>
      <c r="E82" s="11" t="s">
        <v>70</v>
      </c>
      <c r="F82" s="12">
        <v>135</v>
      </c>
      <c r="G82" s="12">
        <v>8500</v>
      </c>
      <c r="H82" s="12" t="s">
        <v>16</v>
      </c>
      <c r="I82" s="11"/>
      <c r="J82" s="13" t="s">
        <v>40</v>
      </c>
      <c r="K82" s="13" t="s">
        <v>71</v>
      </c>
    </row>
    <row r="83" spans="1:11" ht="18.75" customHeight="1">
      <c r="A83" s="11">
        <v>11</v>
      </c>
      <c r="B83" s="11" t="s">
        <v>33</v>
      </c>
      <c r="C83" s="11" t="s">
        <v>147</v>
      </c>
      <c r="D83" s="11" t="s">
        <v>148</v>
      </c>
      <c r="E83" s="11" t="s">
        <v>27</v>
      </c>
      <c r="F83" s="12">
        <v>180</v>
      </c>
      <c r="G83" s="12">
        <v>8500</v>
      </c>
      <c r="H83" s="12"/>
      <c r="I83" s="11"/>
      <c r="J83" s="13" t="s">
        <v>46</v>
      </c>
      <c r="K83" s="13" t="s">
        <v>22</v>
      </c>
    </row>
    <row r="84" spans="1:11" ht="18.75" customHeight="1">
      <c r="A84" s="11">
        <v>12</v>
      </c>
      <c r="B84" s="11" t="s">
        <v>41</v>
      </c>
      <c r="C84" s="11" t="s">
        <v>144</v>
      </c>
      <c r="D84" s="11" t="s">
        <v>149</v>
      </c>
      <c r="E84" s="11" t="s">
        <v>67</v>
      </c>
      <c r="F84" s="12">
        <v>283</v>
      </c>
      <c r="G84" s="12">
        <v>2709.09</v>
      </c>
      <c r="H84" s="12"/>
      <c r="I84" s="11"/>
      <c r="J84" s="13" t="s">
        <v>150</v>
      </c>
      <c r="K84" s="13" t="s">
        <v>22</v>
      </c>
    </row>
    <row r="85" spans="1:11" ht="18.75" customHeight="1">
      <c r="A85" s="11">
        <v>13</v>
      </c>
      <c r="B85" s="11" t="s">
        <v>12</v>
      </c>
      <c r="C85" s="11" t="s">
        <v>151</v>
      </c>
      <c r="D85" s="11" t="s">
        <v>152</v>
      </c>
      <c r="E85" s="11" t="s">
        <v>49</v>
      </c>
      <c r="F85" s="12">
        <v>110</v>
      </c>
      <c r="G85" s="12">
        <v>2255.08</v>
      </c>
      <c r="H85" s="12"/>
      <c r="I85" s="11"/>
      <c r="J85" s="13" t="s">
        <v>128</v>
      </c>
      <c r="K85" s="13" t="s">
        <v>22</v>
      </c>
    </row>
    <row r="86" spans="1:11" ht="18.75" customHeight="1">
      <c r="A86" s="11">
        <v>14</v>
      </c>
      <c r="B86" s="11" t="s">
        <v>12</v>
      </c>
      <c r="C86" s="11" t="s">
        <v>151</v>
      </c>
      <c r="D86" s="11" t="s">
        <v>153</v>
      </c>
      <c r="E86" s="11" t="s">
        <v>27</v>
      </c>
      <c r="F86" s="12">
        <v>110</v>
      </c>
      <c r="G86" s="12">
        <v>2255.08</v>
      </c>
      <c r="H86" s="12"/>
      <c r="I86" s="11"/>
      <c r="J86" s="13">
        <v>2019</v>
      </c>
      <c r="K86" s="13" t="s">
        <v>22</v>
      </c>
    </row>
    <row r="87" spans="1:11" ht="18.75" customHeight="1">
      <c r="A87" s="54" t="s">
        <v>75</v>
      </c>
      <c r="B87" s="40"/>
      <c r="C87" s="40"/>
      <c r="D87" s="40"/>
      <c r="E87" s="41"/>
      <c r="F87" s="15">
        <f>SUM(F73:F82)</f>
        <v>1819</v>
      </c>
      <c r="G87" s="14">
        <f>SUM(G73:G86)</f>
        <v>60977.320000000007</v>
      </c>
      <c r="H87" s="16"/>
      <c r="I87" s="16"/>
      <c r="J87" s="17"/>
      <c r="K87" s="17"/>
    </row>
    <row r="88" spans="1:11" ht="18.75" customHeight="1">
      <c r="A88" s="56" t="s">
        <v>154</v>
      </c>
      <c r="B88" s="40"/>
      <c r="C88" s="40"/>
      <c r="D88" s="40"/>
      <c r="E88" s="40"/>
      <c r="F88" s="40"/>
      <c r="G88" s="40"/>
      <c r="H88" s="40"/>
      <c r="I88" s="40"/>
      <c r="J88" s="40"/>
      <c r="K88" s="41"/>
    </row>
    <row r="89" spans="1:11" ht="18.75" customHeight="1">
      <c r="A89" s="1" t="s">
        <v>1</v>
      </c>
      <c r="B89" s="1" t="s">
        <v>2</v>
      </c>
      <c r="C89" s="1" t="s">
        <v>3</v>
      </c>
      <c r="D89" s="1" t="s">
        <v>4</v>
      </c>
      <c r="E89" s="1" t="s">
        <v>5</v>
      </c>
      <c r="F89" s="1" t="s">
        <v>6</v>
      </c>
      <c r="G89" s="2" t="s">
        <v>7</v>
      </c>
      <c r="H89" s="1" t="s">
        <v>8</v>
      </c>
      <c r="I89" s="1" t="s">
        <v>9</v>
      </c>
      <c r="J89" s="2" t="s">
        <v>10</v>
      </c>
      <c r="K89" s="2" t="s">
        <v>11</v>
      </c>
    </row>
    <row r="90" spans="1:11" ht="18.75" customHeight="1">
      <c r="A90" s="11">
        <v>1</v>
      </c>
      <c r="B90" s="11" t="s">
        <v>12</v>
      </c>
      <c r="C90" s="11" t="s">
        <v>38</v>
      </c>
      <c r="D90" s="11" t="s">
        <v>155</v>
      </c>
      <c r="E90" s="11" t="s">
        <v>64</v>
      </c>
      <c r="F90" s="12">
        <v>60</v>
      </c>
      <c r="G90" s="12">
        <v>2255.08</v>
      </c>
      <c r="H90" s="12" t="str">
        <f>IF(COUNTA(I90)=1,VLOOKUP(B90,'[1]CUSTOS VEICULO-MOTORISTA'!$A$2:$C$17,3,FALSE),"-")</f>
        <v>-</v>
      </c>
      <c r="I90" s="11"/>
      <c r="J90" s="13" t="s">
        <v>74</v>
      </c>
      <c r="K90" s="13" t="s">
        <v>22</v>
      </c>
    </row>
    <row r="91" spans="1:11" ht="18.75" customHeight="1">
      <c r="A91" s="11">
        <v>2</v>
      </c>
      <c r="B91" s="11" t="s">
        <v>12</v>
      </c>
      <c r="C91" s="11" t="s">
        <v>38</v>
      </c>
      <c r="D91" s="11" t="s">
        <v>156</v>
      </c>
      <c r="E91" s="11" t="s">
        <v>87</v>
      </c>
      <c r="F91" s="12">
        <v>90</v>
      </c>
      <c r="G91" s="12">
        <v>2255.08</v>
      </c>
      <c r="H91" s="12">
        <v>3522.39</v>
      </c>
      <c r="I91" s="11" t="s">
        <v>157</v>
      </c>
      <c r="J91" s="13" t="s">
        <v>74</v>
      </c>
      <c r="K91" s="13" t="s">
        <v>22</v>
      </c>
    </row>
    <row r="92" spans="1:11" ht="18.75" customHeight="1">
      <c r="A92" s="11">
        <v>3</v>
      </c>
      <c r="B92" s="11" t="s">
        <v>12</v>
      </c>
      <c r="C92" s="11" t="s">
        <v>38</v>
      </c>
      <c r="D92" s="11" t="s">
        <v>158</v>
      </c>
      <c r="E92" s="11" t="s">
        <v>159</v>
      </c>
      <c r="F92" s="12">
        <v>95</v>
      </c>
      <c r="G92" s="12">
        <v>2255.08</v>
      </c>
      <c r="H92" s="12">
        <v>3522.39</v>
      </c>
      <c r="I92" s="11" t="s">
        <v>160</v>
      </c>
      <c r="J92" s="13" t="s">
        <v>74</v>
      </c>
      <c r="K92" s="13" t="s">
        <v>22</v>
      </c>
    </row>
    <row r="93" spans="1:11" ht="18.75" customHeight="1">
      <c r="A93" s="11">
        <v>4</v>
      </c>
      <c r="B93" s="11" t="s">
        <v>12</v>
      </c>
      <c r="C93" s="11" t="s">
        <v>38</v>
      </c>
      <c r="D93" s="11" t="s">
        <v>161</v>
      </c>
      <c r="E93" s="11" t="s">
        <v>64</v>
      </c>
      <c r="F93" s="12">
        <v>375</v>
      </c>
      <c r="G93" s="12">
        <v>2255.08</v>
      </c>
      <c r="H93" s="12" t="str">
        <f>IF(COUNTA(I93)=1,VLOOKUP(B93,'[1]CUSTOS VEICULO-MOTORISTA'!$A$2:$C$17,3,FALSE),"-")</f>
        <v>-</v>
      </c>
      <c r="I93" s="11"/>
      <c r="J93" s="13" t="s">
        <v>74</v>
      </c>
      <c r="K93" s="13" t="s">
        <v>22</v>
      </c>
    </row>
    <row r="94" spans="1:11" ht="18.75" customHeight="1">
      <c r="A94" s="11">
        <v>5</v>
      </c>
      <c r="B94" s="11" t="s">
        <v>12</v>
      </c>
      <c r="C94" s="11" t="s">
        <v>38</v>
      </c>
      <c r="D94" s="11" t="s">
        <v>162</v>
      </c>
      <c r="E94" s="11" t="s">
        <v>67</v>
      </c>
      <c r="F94" s="12">
        <v>245</v>
      </c>
      <c r="G94" s="12">
        <v>2255.08</v>
      </c>
      <c r="H94" s="12">
        <v>3522.39</v>
      </c>
      <c r="I94" s="11" t="s">
        <v>163</v>
      </c>
      <c r="J94" s="13" t="s">
        <v>74</v>
      </c>
      <c r="K94" s="13" t="s">
        <v>22</v>
      </c>
    </row>
    <row r="95" spans="1:11" ht="18.75" customHeight="1">
      <c r="A95" s="11">
        <v>6</v>
      </c>
      <c r="B95" s="11" t="s">
        <v>12</v>
      </c>
      <c r="C95" s="11" t="s">
        <v>38</v>
      </c>
      <c r="D95" s="11" t="s">
        <v>164</v>
      </c>
      <c r="E95" s="11" t="s">
        <v>165</v>
      </c>
      <c r="F95" s="12">
        <v>180</v>
      </c>
      <c r="G95" s="12">
        <v>2255.08</v>
      </c>
      <c r="H95" s="12">
        <v>3522.39</v>
      </c>
      <c r="I95" s="11" t="s">
        <v>166</v>
      </c>
      <c r="J95" s="13" t="s">
        <v>74</v>
      </c>
      <c r="K95" s="13" t="s">
        <v>19</v>
      </c>
    </row>
    <row r="96" spans="1:11" ht="18.75" customHeight="1">
      <c r="A96" s="11">
        <v>7</v>
      </c>
      <c r="B96" s="11" t="s">
        <v>12</v>
      </c>
      <c r="C96" s="11" t="s">
        <v>167</v>
      </c>
      <c r="D96" s="11" t="s">
        <v>168</v>
      </c>
      <c r="E96" s="11" t="s">
        <v>169</v>
      </c>
      <c r="F96" s="12">
        <v>110</v>
      </c>
      <c r="G96" s="12">
        <v>2255.08</v>
      </c>
      <c r="H96" s="12">
        <v>3522.39</v>
      </c>
      <c r="I96" s="11" t="s">
        <v>170</v>
      </c>
      <c r="J96" s="13" t="s">
        <v>18</v>
      </c>
      <c r="K96" s="13" t="s">
        <v>19</v>
      </c>
    </row>
    <row r="97" spans="1:11" ht="18.75" customHeight="1">
      <c r="A97" s="54" t="s">
        <v>75</v>
      </c>
      <c r="B97" s="40"/>
      <c r="C97" s="40"/>
      <c r="D97" s="40"/>
      <c r="E97" s="41"/>
      <c r="F97" s="15">
        <f t="shared" ref="F97:H97" si="4">SUM(F90:F96)</f>
        <v>1155</v>
      </c>
      <c r="G97" s="15">
        <f t="shared" si="4"/>
        <v>15785.56</v>
      </c>
      <c r="H97" s="15">
        <f t="shared" si="4"/>
        <v>17611.95</v>
      </c>
      <c r="I97" s="16"/>
      <c r="J97" s="17"/>
      <c r="K97" s="17"/>
    </row>
    <row r="98" spans="1:11" ht="18.75" customHeight="1">
      <c r="A98" s="54" t="s">
        <v>76</v>
      </c>
      <c r="B98" s="40"/>
      <c r="C98" s="40"/>
      <c r="D98" s="40"/>
      <c r="E98" s="41"/>
      <c r="F98" s="55">
        <f>SUM(G97:H97)</f>
        <v>33397.51</v>
      </c>
      <c r="G98" s="40"/>
      <c r="H98" s="41"/>
      <c r="I98" s="16"/>
      <c r="J98" s="17"/>
      <c r="K98" s="17"/>
    </row>
    <row r="99" spans="1:11" ht="18.75" customHeight="1">
      <c r="A99" s="56" t="s">
        <v>171</v>
      </c>
      <c r="B99" s="40"/>
      <c r="C99" s="40"/>
      <c r="D99" s="40"/>
      <c r="E99" s="40"/>
      <c r="F99" s="40"/>
      <c r="G99" s="40"/>
      <c r="H99" s="40"/>
      <c r="I99" s="40"/>
      <c r="J99" s="40"/>
      <c r="K99" s="41"/>
    </row>
    <row r="100" spans="1:11" ht="18.75" customHeight="1">
      <c r="A100" s="1" t="s">
        <v>1</v>
      </c>
      <c r="B100" s="1" t="s">
        <v>2</v>
      </c>
      <c r="C100" s="1" t="s">
        <v>3</v>
      </c>
      <c r="D100" s="1" t="s">
        <v>4</v>
      </c>
      <c r="E100" s="1" t="s">
        <v>5</v>
      </c>
      <c r="F100" s="1" t="s">
        <v>6</v>
      </c>
      <c r="G100" s="2" t="s">
        <v>7</v>
      </c>
      <c r="H100" s="1" t="s">
        <v>8</v>
      </c>
      <c r="I100" s="1" t="s">
        <v>9</v>
      </c>
      <c r="J100" s="2" t="s">
        <v>10</v>
      </c>
      <c r="K100" s="2" t="s">
        <v>11</v>
      </c>
    </row>
    <row r="101" spans="1:11" ht="18.75" customHeight="1">
      <c r="A101" s="11">
        <v>1</v>
      </c>
      <c r="B101" s="11" t="s">
        <v>172</v>
      </c>
      <c r="C101" s="11" t="s">
        <v>124</v>
      </c>
      <c r="D101" s="11" t="s">
        <v>173</v>
      </c>
      <c r="E101" s="11" t="s">
        <v>70</v>
      </c>
      <c r="F101" s="12">
        <v>450</v>
      </c>
      <c r="G101" s="12">
        <v>18806.939999999999</v>
      </c>
      <c r="H101" s="12">
        <v>4735.3100000000004</v>
      </c>
      <c r="I101" s="11" t="s">
        <v>174</v>
      </c>
      <c r="J101" s="13" t="s">
        <v>175</v>
      </c>
      <c r="K101" s="13" t="s">
        <v>22</v>
      </c>
    </row>
    <row r="102" spans="1:11" ht="18.75" customHeight="1">
      <c r="A102" s="11">
        <v>2</v>
      </c>
      <c r="B102" s="11" t="s">
        <v>33</v>
      </c>
      <c r="C102" s="11" t="s">
        <v>176</v>
      </c>
      <c r="D102" s="11" t="s">
        <v>177</v>
      </c>
      <c r="E102" s="11" t="s">
        <v>70</v>
      </c>
      <c r="F102" s="12">
        <v>105</v>
      </c>
      <c r="G102" s="12">
        <v>8500</v>
      </c>
      <c r="H102" s="12" t="str">
        <f>IF(COUNTA(I102)=1,VLOOKUP(B102,'[1]CUSTOS VEICULO-MOTORISTA'!$A$2:$C$17,3,FALSE),"-")</f>
        <v>-</v>
      </c>
      <c r="I102" s="13"/>
      <c r="J102" s="13" t="s">
        <v>74</v>
      </c>
      <c r="K102" s="13" t="s">
        <v>19</v>
      </c>
    </row>
    <row r="103" spans="1:11" ht="18.75" customHeight="1">
      <c r="A103" s="11">
        <v>3</v>
      </c>
      <c r="B103" s="11" t="s">
        <v>12</v>
      </c>
      <c r="C103" s="11" t="s">
        <v>38</v>
      </c>
      <c r="D103" s="11" t="s">
        <v>178</v>
      </c>
      <c r="E103" s="11" t="s">
        <v>70</v>
      </c>
      <c r="F103" s="12">
        <v>180</v>
      </c>
      <c r="G103" s="12">
        <v>2255.08</v>
      </c>
      <c r="H103" s="12"/>
      <c r="I103" s="11"/>
      <c r="J103" s="13" t="s">
        <v>58</v>
      </c>
      <c r="K103" s="13" t="s">
        <v>22</v>
      </c>
    </row>
    <row r="104" spans="1:11" ht="18.75" customHeight="1">
      <c r="A104" s="11">
        <v>4</v>
      </c>
      <c r="B104" s="11" t="s">
        <v>12</v>
      </c>
      <c r="C104" s="11" t="s">
        <v>38</v>
      </c>
      <c r="D104" s="11" t="s">
        <v>179</v>
      </c>
      <c r="E104" s="11" t="s">
        <v>60</v>
      </c>
      <c r="F104" s="12">
        <v>225</v>
      </c>
      <c r="G104" s="12">
        <v>2255.08</v>
      </c>
      <c r="H104" s="12" t="str">
        <f>IF(COUNTA(I104)=1,VLOOKUP(B104,'[1]CUSTOS VEICULO-MOTORISTA'!$A$2:$C$17,3,FALSE),"-")</f>
        <v>-</v>
      </c>
      <c r="I104" s="11"/>
      <c r="J104" s="13" t="s">
        <v>18</v>
      </c>
      <c r="K104" s="13" t="s">
        <v>19</v>
      </c>
    </row>
    <row r="105" spans="1:11" ht="18.75" customHeight="1">
      <c r="A105" s="11">
        <v>5</v>
      </c>
      <c r="B105" s="11" t="s">
        <v>12</v>
      </c>
      <c r="C105" s="11" t="s">
        <v>38</v>
      </c>
      <c r="D105" s="11" t="s">
        <v>180</v>
      </c>
      <c r="E105" s="11" t="s">
        <v>87</v>
      </c>
      <c r="F105" s="12">
        <v>140</v>
      </c>
      <c r="G105" s="12">
        <v>2255.08</v>
      </c>
      <c r="H105" s="12">
        <v>3522.39</v>
      </c>
      <c r="I105" s="11" t="s">
        <v>181</v>
      </c>
      <c r="J105" s="13" t="s">
        <v>74</v>
      </c>
      <c r="K105" s="13" t="s">
        <v>22</v>
      </c>
    </row>
    <row r="106" spans="1:11" ht="18.75" customHeight="1">
      <c r="A106" s="11">
        <v>6</v>
      </c>
      <c r="B106" s="11" t="s">
        <v>12</v>
      </c>
      <c r="C106" s="11" t="s">
        <v>38</v>
      </c>
      <c r="D106" s="11" t="s">
        <v>182</v>
      </c>
      <c r="E106" s="11" t="s">
        <v>183</v>
      </c>
      <c r="F106" s="12">
        <v>150</v>
      </c>
      <c r="G106" s="12">
        <v>2255.08</v>
      </c>
      <c r="H106" s="12">
        <v>3522.39</v>
      </c>
      <c r="I106" s="11" t="s">
        <v>184</v>
      </c>
      <c r="J106" s="13" t="s">
        <v>74</v>
      </c>
      <c r="K106" s="13" t="s">
        <v>22</v>
      </c>
    </row>
    <row r="107" spans="1:11" ht="18.75" customHeight="1">
      <c r="A107" s="11">
        <v>7</v>
      </c>
      <c r="B107" s="11" t="s">
        <v>33</v>
      </c>
      <c r="C107" s="11" t="s">
        <v>34</v>
      </c>
      <c r="D107" s="11" t="s">
        <v>185</v>
      </c>
      <c r="E107" s="11" t="s">
        <v>186</v>
      </c>
      <c r="F107" s="12">
        <v>130</v>
      </c>
      <c r="G107" s="12">
        <v>8500</v>
      </c>
      <c r="H107" s="12" t="str">
        <f>IF(COUNTA(I107)=1,VLOOKUP(B107,'[1]CUSTOS VEICULO-MOTORISTA'!$A$2:$C$17,3,FALSE),"-")</f>
        <v>-</v>
      </c>
      <c r="I107" s="11"/>
      <c r="J107" s="13" t="s">
        <v>85</v>
      </c>
      <c r="K107" s="13" t="s">
        <v>22</v>
      </c>
    </row>
    <row r="108" spans="1:11" ht="18.75" customHeight="1">
      <c r="A108" s="11">
        <v>8</v>
      </c>
      <c r="B108" s="12" t="s">
        <v>187</v>
      </c>
      <c r="C108" s="12" t="s">
        <v>124</v>
      </c>
      <c r="D108" s="12" t="s">
        <v>188</v>
      </c>
      <c r="E108" s="12" t="s">
        <v>186</v>
      </c>
      <c r="F108" s="12">
        <v>1600</v>
      </c>
      <c r="G108" s="12">
        <v>25000</v>
      </c>
      <c r="H108" s="12"/>
      <c r="I108" s="12" t="s">
        <v>189</v>
      </c>
      <c r="J108" s="21" t="s">
        <v>190</v>
      </c>
      <c r="K108" s="21" t="s">
        <v>22</v>
      </c>
    </row>
    <row r="109" spans="1:11" ht="18.75" customHeight="1">
      <c r="A109" s="11">
        <v>9</v>
      </c>
      <c r="B109" s="11" t="s">
        <v>172</v>
      </c>
      <c r="C109" s="13" t="s">
        <v>191</v>
      </c>
      <c r="D109" s="13" t="s">
        <v>192</v>
      </c>
      <c r="E109" s="12" t="s">
        <v>27</v>
      </c>
      <c r="F109" s="12">
        <v>1600</v>
      </c>
      <c r="G109" s="12">
        <v>18806.939999999999</v>
      </c>
      <c r="H109" s="12">
        <v>4735.3100000000004</v>
      </c>
      <c r="I109" s="11" t="s">
        <v>193</v>
      </c>
      <c r="J109" s="13" t="s">
        <v>175</v>
      </c>
      <c r="K109" s="21" t="s">
        <v>22</v>
      </c>
    </row>
    <row r="110" spans="1:11" ht="18.75" customHeight="1">
      <c r="A110" s="55" t="s">
        <v>75</v>
      </c>
      <c r="B110" s="40"/>
      <c r="C110" s="40"/>
      <c r="D110" s="40"/>
      <c r="E110" s="41"/>
      <c r="F110" s="14">
        <f>SUM(F101:F107)</f>
        <v>1380</v>
      </c>
      <c r="G110" s="14">
        <f t="shared" ref="G110:H110" si="5">SUM(G101:G109)</f>
        <v>88634.200000000012</v>
      </c>
      <c r="H110" s="14">
        <f t="shared" si="5"/>
        <v>16515.400000000001</v>
      </c>
      <c r="I110" s="16"/>
      <c r="J110" s="17"/>
      <c r="K110" s="17"/>
    </row>
    <row r="111" spans="1:11" ht="18.75" customHeight="1">
      <c r="A111" s="55" t="s">
        <v>76</v>
      </c>
      <c r="B111" s="40"/>
      <c r="C111" s="40"/>
      <c r="D111" s="40"/>
      <c r="E111" s="41"/>
      <c r="F111" s="55">
        <f>SUM(G110:H110)</f>
        <v>105149.6</v>
      </c>
      <c r="G111" s="40"/>
      <c r="H111" s="41"/>
      <c r="I111" s="16"/>
      <c r="J111" s="17"/>
      <c r="K111" s="17"/>
    </row>
    <row r="112" spans="1:11" ht="18.75" customHeight="1">
      <c r="A112" s="56" t="s">
        <v>194</v>
      </c>
      <c r="B112" s="40"/>
      <c r="C112" s="40"/>
      <c r="D112" s="40"/>
      <c r="E112" s="40"/>
      <c r="F112" s="40"/>
      <c r="G112" s="40"/>
      <c r="H112" s="40"/>
      <c r="I112" s="40"/>
      <c r="J112" s="40"/>
      <c r="K112" s="41"/>
    </row>
    <row r="113" spans="1:11" ht="18.75" customHeight="1">
      <c r="A113" s="1" t="s">
        <v>1</v>
      </c>
      <c r="B113" s="1" t="s">
        <v>2</v>
      </c>
      <c r="C113" s="1" t="s">
        <v>3</v>
      </c>
      <c r="D113" s="1" t="s">
        <v>4</v>
      </c>
      <c r="E113" s="1" t="s">
        <v>5</v>
      </c>
      <c r="F113" s="1" t="s">
        <v>6</v>
      </c>
      <c r="G113" s="2" t="s">
        <v>7</v>
      </c>
      <c r="H113" s="1" t="s">
        <v>8</v>
      </c>
      <c r="I113" s="1" t="s">
        <v>9</v>
      </c>
      <c r="J113" s="2" t="s">
        <v>10</v>
      </c>
      <c r="K113" s="2" t="s">
        <v>11</v>
      </c>
    </row>
    <row r="114" spans="1:11" ht="18.75" customHeight="1">
      <c r="A114" s="11">
        <v>1</v>
      </c>
      <c r="B114" s="11" t="s">
        <v>33</v>
      </c>
      <c r="C114" s="11" t="s">
        <v>131</v>
      </c>
      <c r="D114" s="11" t="s">
        <v>195</v>
      </c>
      <c r="E114" s="11" t="s">
        <v>196</v>
      </c>
      <c r="F114" s="12">
        <v>200</v>
      </c>
      <c r="G114" s="12">
        <v>8500</v>
      </c>
      <c r="H114" s="12" t="s">
        <v>16</v>
      </c>
      <c r="I114" s="11"/>
      <c r="J114" s="13" t="s">
        <v>44</v>
      </c>
      <c r="K114" s="13" t="s">
        <v>22</v>
      </c>
    </row>
    <row r="115" spans="1:11" ht="18.75" customHeight="1">
      <c r="A115" s="11">
        <v>2</v>
      </c>
      <c r="B115" s="11" t="s">
        <v>33</v>
      </c>
      <c r="C115" s="11" t="s">
        <v>34</v>
      </c>
      <c r="D115" s="11" t="s">
        <v>197</v>
      </c>
      <c r="E115" s="11" t="s">
        <v>70</v>
      </c>
      <c r="F115" s="12">
        <v>370</v>
      </c>
      <c r="G115" s="12">
        <v>8500</v>
      </c>
      <c r="H115" s="12" t="s">
        <v>16</v>
      </c>
      <c r="I115" s="11"/>
      <c r="J115" s="13" t="s">
        <v>37</v>
      </c>
      <c r="K115" s="13" t="s">
        <v>22</v>
      </c>
    </row>
    <row r="116" spans="1:11" ht="18.75" customHeight="1">
      <c r="A116" s="11">
        <v>3</v>
      </c>
      <c r="B116" s="11" t="s">
        <v>33</v>
      </c>
      <c r="C116" s="11" t="s">
        <v>34</v>
      </c>
      <c r="D116" s="11" t="s">
        <v>198</v>
      </c>
      <c r="E116" s="11" t="s">
        <v>107</v>
      </c>
      <c r="F116" s="12">
        <v>170</v>
      </c>
      <c r="G116" s="12">
        <v>8500</v>
      </c>
      <c r="H116" s="12">
        <v>3522.39</v>
      </c>
      <c r="I116" s="11" t="s">
        <v>199</v>
      </c>
      <c r="J116" s="13" t="s">
        <v>37</v>
      </c>
      <c r="K116" s="13" t="s">
        <v>71</v>
      </c>
    </row>
    <row r="117" spans="1:11" ht="18.75" customHeight="1">
      <c r="A117" s="11">
        <v>4</v>
      </c>
      <c r="B117" s="11" t="s">
        <v>33</v>
      </c>
      <c r="C117" s="11" t="s">
        <v>34</v>
      </c>
      <c r="D117" s="11" t="s">
        <v>200</v>
      </c>
      <c r="E117" s="11" t="s">
        <v>70</v>
      </c>
      <c r="F117" s="12">
        <v>175</v>
      </c>
      <c r="G117" s="12">
        <v>8500</v>
      </c>
      <c r="H117" s="12" t="s">
        <v>16</v>
      </c>
      <c r="I117" s="11"/>
      <c r="J117" s="13" t="s">
        <v>37</v>
      </c>
      <c r="K117" s="13" t="s">
        <v>22</v>
      </c>
    </row>
    <row r="118" spans="1:11" ht="18.75" customHeight="1">
      <c r="A118" s="11">
        <v>5</v>
      </c>
      <c r="B118" s="11" t="s">
        <v>33</v>
      </c>
      <c r="C118" s="11" t="s">
        <v>131</v>
      </c>
      <c r="D118" s="11" t="s">
        <v>201</v>
      </c>
      <c r="E118" s="11" t="s">
        <v>202</v>
      </c>
      <c r="F118" s="12">
        <v>220</v>
      </c>
      <c r="G118" s="12">
        <v>8500</v>
      </c>
      <c r="H118" s="12" t="s">
        <v>16</v>
      </c>
      <c r="I118" s="11"/>
      <c r="J118" s="13" t="s">
        <v>97</v>
      </c>
      <c r="K118" s="13" t="s">
        <v>22</v>
      </c>
    </row>
    <row r="119" spans="1:11" ht="18.75" customHeight="1">
      <c r="A119" s="11">
        <v>6</v>
      </c>
      <c r="B119" s="11" t="s">
        <v>33</v>
      </c>
      <c r="C119" s="11" t="s">
        <v>34</v>
      </c>
      <c r="D119" s="11" t="s">
        <v>203</v>
      </c>
      <c r="E119" s="11" t="s">
        <v>67</v>
      </c>
      <c r="F119" s="12">
        <v>460</v>
      </c>
      <c r="G119" s="12">
        <v>8500</v>
      </c>
      <c r="H119" s="12" t="s">
        <v>16</v>
      </c>
      <c r="I119" s="11"/>
      <c r="J119" s="13" t="s">
        <v>37</v>
      </c>
      <c r="K119" s="13" t="s">
        <v>22</v>
      </c>
    </row>
    <row r="120" spans="1:11" ht="18.75" customHeight="1">
      <c r="A120" s="11">
        <v>7</v>
      </c>
      <c r="B120" s="11" t="s">
        <v>204</v>
      </c>
      <c r="C120" s="11" t="s">
        <v>38</v>
      </c>
      <c r="D120" s="11" t="s">
        <v>205</v>
      </c>
      <c r="E120" s="11" t="s">
        <v>70</v>
      </c>
      <c r="F120" s="12">
        <v>225</v>
      </c>
      <c r="G120" s="12">
        <v>2255.08</v>
      </c>
      <c r="H120" s="12"/>
      <c r="I120" s="11"/>
      <c r="J120" s="13" t="s">
        <v>206</v>
      </c>
      <c r="K120" s="13" t="s">
        <v>22</v>
      </c>
    </row>
    <row r="121" spans="1:11" ht="18.75" customHeight="1">
      <c r="A121" s="11">
        <v>8</v>
      </c>
      <c r="B121" s="11" t="s">
        <v>12</v>
      </c>
      <c r="C121" s="11" t="s">
        <v>38</v>
      </c>
      <c r="D121" s="11" t="s">
        <v>207</v>
      </c>
      <c r="E121" s="11" t="s">
        <v>70</v>
      </c>
      <c r="F121" s="12">
        <v>225</v>
      </c>
      <c r="G121" s="12">
        <v>2255.08</v>
      </c>
      <c r="H121" s="12" t="str">
        <f>IF(COUNTA(I121)=1,VLOOKUP(B121,'[1]CUSTOS VEICULO-MOTORISTA'!$A$2:$C$17,3,FALSE),"-")</f>
        <v>-</v>
      </c>
      <c r="I121" s="11"/>
      <c r="J121" s="13">
        <v>2020</v>
      </c>
      <c r="K121" s="13" t="s">
        <v>22</v>
      </c>
    </row>
    <row r="122" spans="1:11" ht="18.75" customHeight="1">
      <c r="A122" s="11">
        <v>9</v>
      </c>
      <c r="B122" s="11" t="s">
        <v>12</v>
      </c>
      <c r="C122" s="11" t="s">
        <v>38</v>
      </c>
      <c r="D122" s="11" t="s">
        <v>208</v>
      </c>
      <c r="E122" s="11" t="s">
        <v>67</v>
      </c>
      <c r="F122" s="12">
        <v>225</v>
      </c>
      <c r="G122" s="12">
        <v>2255.08</v>
      </c>
      <c r="H122" s="12">
        <v>3522.39</v>
      </c>
      <c r="I122" s="11" t="s">
        <v>209</v>
      </c>
      <c r="J122" s="13" t="s">
        <v>206</v>
      </c>
      <c r="K122" s="13" t="s">
        <v>22</v>
      </c>
    </row>
    <row r="123" spans="1:11" ht="18.75" customHeight="1">
      <c r="A123" s="11">
        <v>10</v>
      </c>
      <c r="B123" s="11" t="s">
        <v>41</v>
      </c>
      <c r="C123" s="11" t="s">
        <v>42</v>
      </c>
      <c r="D123" s="11" t="s">
        <v>210</v>
      </c>
      <c r="E123" s="11" t="s">
        <v>165</v>
      </c>
      <c r="F123" s="12">
        <v>270</v>
      </c>
      <c r="G123" s="12">
        <v>2709.09</v>
      </c>
      <c r="H123" s="12">
        <v>3522.39</v>
      </c>
      <c r="I123" s="11" t="s">
        <v>211</v>
      </c>
      <c r="J123" s="13" t="s">
        <v>18</v>
      </c>
      <c r="K123" s="13" t="s">
        <v>22</v>
      </c>
    </row>
    <row r="124" spans="1:11" ht="18.75" customHeight="1">
      <c r="A124" s="11">
        <v>11</v>
      </c>
      <c r="B124" s="11" t="s">
        <v>12</v>
      </c>
      <c r="C124" s="11" t="s">
        <v>38</v>
      </c>
      <c r="D124" s="11" t="s">
        <v>212</v>
      </c>
      <c r="E124" s="11" t="s">
        <v>49</v>
      </c>
      <c r="F124" s="12">
        <v>458</v>
      </c>
      <c r="G124" s="12">
        <v>2255.08</v>
      </c>
      <c r="H124" s="12">
        <v>3522.39</v>
      </c>
      <c r="I124" s="11" t="s">
        <v>213</v>
      </c>
      <c r="J124" s="13" t="s">
        <v>206</v>
      </c>
      <c r="K124" s="13" t="s">
        <v>22</v>
      </c>
    </row>
    <row r="125" spans="1:11" ht="18.75" customHeight="1">
      <c r="A125" s="11">
        <v>12</v>
      </c>
      <c r="B125" s="11" t="s">
        <v>12</v>
      </c>
      <c r="C125" s="11" t="s">
        <v>38</v>
      </c>
      <c r="D125" s="11" t="s">
        <v>214</v>
      </c>
      <c r="E125" s="11" t="s">
        <v>120</v>
      </c>
      <c r="F125" s="12">
        <v>370</v>
      </c>
      <c r="G125" s="12">
        <v>2255.08</v>
      </c>
      <c r="H125" s="12" t="s">
        <v>16</v>
      </c>
      <c r="I125" s="11"/>
      <c r="J125" s="13" t="s">
        <v>206</v>
      </c>
      <c r="K125" s="13" t="s">
        <v>22</v>
      </c>
    </row>
    <row r="126" spans="1:11" ht="18.75" customHeight="1">
      <c r="A126" s="11">
        <v>13</v>
      </c>
      <c r="B126" s="11" t="s">
        <v>12</v>
      </c>
      <c r="C126" s="11" t="s">
        <v>38</v>
      </c>
      <c r="D126" s="11" t="s">
        <v>215</v>
      </c>
      <c r="E126" s="11"/>
      <c r="F126" s="12">
        <v>170</v>
      </c>
      <c r="G126" s="12">
        <v>2255.08</v>
      </c>
      <c r="H126" s="12" t="s">
        <v>16</v>
      </c>
      <c r="I126" s="11"/>
      <c r="J126" s="13" t="s">
        <v>97</v>
      </c>
      <c r="K126" s="13" t="s">
        <v>22</v>
      </c>
    </row>
    <row r="127" spans="1:11" ht="18.75" customHeight="1">
      <c r="A127" s="11">
        <v>14</v>
      </c>
      <c r="B127" s="11" t="s">
        <v>41</v>
      </c>
      <c r="C127" s="11" t="s">
        <v>42</v>
      </c>
      <c r="D127" s="11" t="s">
        <v>216</v>
      </c>
      <c r="E127" s="11"/>
      <c r="F127" s="12">
        <v>360</v>
      </c>
      <c r="G127" s="12">
        <v>2709.09</v>
      </c>
      <c r="H127" s="12">
        <v>3522.39</v>
      </c>
      <c r="I127" s="11" t="s">
        <v>217</v>
      </c>
      <c r="J127" s="13" t="s">
        <v>18</v>
      </c>
      <c r="K127" s="13" t="s">
        <v>22</v>
      </c>
    </row>
    <row r="128" spans="1:11" ht="18.75" customHeight="1">
      <c r="A128" s="11">
        <v>15</v>
      </c>
      <c r="B128" s="11" t="s">
        <v>33</v>
      </c>
      <c r="C128" s="11" t="s">
        <v>34</v>
      </c>
      <c r="D128" s="11" t="s">
        <v>218</v>
      </c>
      <c r="E128" s="11"/>
      <c r="F128" s="12">
        <v>335</v>
      </c>
      <c r="G128" s="12">
        <v>8500</v>
      </c>
      <c r="H128" s="12" t="s">
        <v>16</v>
      </c>
      <c r="I128" s="11"/>
      <c r="J128" s="13" t="s">
        <v>37</v>
      </c>
      <c r="K128" s="13" t="s">
        <v>19</v>
      </c>
    </row>
    <row r="129" spans="1:11" ht="18.75" customHeight="1">
      <c r="A129" s="11">
        <v>16</v>
      </c>
      <c r="B129" s="11" t="s">
        <v>12</v>
      </c>
      <c r="C129" s="11" t="s">
        <v>38</v>
      </c>
      <c r="D129" s="11" t="s">
        <v>219</v>
      </c>
      <c r="E129" s="11"/>
      <c r="F129" s="12">
        <v>360</v>
      </c>
      <c r="G129" s="12">
        <v>2255.08</v>
      </c>
      <c r="H129" s="12" t="s">
        <v>16</v>
      </c>
      <c r="I129" s="11"/>
      <c r="J129" s="13" t="s">
        <v>206</v>
      </c>
      <c r="K129" s="13" t="s">
        <v>115</v>
      </c>
    </row>
    <row r="130" spans="1:11" ht="18.75" customHeight="1">
      <c r="A130" s="55" t="s">
        <v>75</v>
      </c>
      <c r="B130" s="40"/>
      <c r="C130" s="40"/>
      <c r="D130" s="40"/>
      <c r="E130" s="41"/>
      <c r="F130" s="14">
        <f t="shared" ref="F130:H130" si="6">SUM(F114:F129)</f>
        <v>4593</v>
      </c>
      <c r="G130" s="14">
        <f t="shared" si="6"/>
        <v>80703.740000000005</v>
      </c>
      <c r="H130" s="14">
        <f t="shared" si="6"/>
        <v>17611.95</v>
      </c>
      <c r="I130" s="16"/>
      <c r="J130" s="17"/>
      <c r="K130" s="17"/>
    </row>
    <row r="131" spans="1:11" ht="18.75" customHeight="1">
      <c r="A131" s="55" t="s">
        <v>76</v>
      </c>
      <c r="B131" s="40"/>
      <c r="C131" s="40"/>
      <c r="D131" s="40"/>
      <c r="E131" s="41"/>
      <c r="F131" s="55">
        <f>SUM(G130,H130)</f>
        <v>98315.69</v>
      </c>
      <c r="G131" s="40"/>
      <c r="H131" s="41"/>
      <c r="I131" s="16"/>
      <c r="J131" s="17"/>
      <c r="K131" s="17"/>
    </row>
    <row r="132" spans="1:11" ht="18.75" customHeight="1">
      <c r="A132" s="56" t="s">
        <v>220</v>
      </c>
      <c r="B132" s="40"/>
      <c r="C132" s="40"/>
      <c r="D132" s="40"/>
      <c r="E132" s="40"/>
      <c r="F132" s="40"/>
      <c r="G132" s="40"/>
      <c r="H132" s="40"/>
      <c r="I132" s="40"/>
      <c r="J132" s="40"/>
      <c r="K132" s="41"/>
    </row>
    <row r="133" spans="1:11" ht="18.75" customHeight="1">
      <c r="A133" s="1" t="s">
        <v>1</v>
      </c>
      <c r="B133" s="1" t="s">
        <v>2</v>
      </c>
      <c r="C133" s="1" t="s">
        <v>3</v>
      </c>
      <c r="D133" s="1" t="s">
        <v>4</v>
      </c>
      <c r="E133" s="1" t="s">
        <v>5</v>
      </c>
      <c r="F133" s="1" t="s">
        <v>6</v>
      </c>
      <c r="G133" s="2" t="s">
        <v>7</v>
      </c>
      <c r="H133" s="1" t="s">
        <v>8</v>
      </c>
      <c r="I133" s="1" t="s">
        <v>9</v>
      </c>
      <c r="J133" s="2" t="s">
        <v>10</v>
      </c>
      <c r="K133" s="2" t="s">
        <v>11</v>
      </c>
    </row>
    <row r="134" spans="1:11" ht="18.75" customHeight="1">
      <c r="A134" s="11">
        <v>1</v>
      </c>
      <c r="B134" s="11" t="s">
        <v>24</v>
      </c>
      <c r="C134" s="11" t="s">
        <v>25</v>
      </c>
      <c r="D134" s="11" t="s">
        <v>221</v>
      </c>
      <c r="E134" s="13" t="s">
        <v>64</v>
      </c>
      <c r="F134" s="12">
        <v>40</v>
      </c>
      <c r="G134" s="12">
        <v>1112</v>
      </c>
      <c r="H134" s="12" t="str">
        <f>IF(COUNTA(I134)=1,VLOOKUP(B134,'[1]CUSTOS VEICULO-MOTORISTA'!$A$2:$C$17,3,FALSE),"-")</f>
        <v>-</v>
      </c>
      <c r="I134" s="11"/>
      <c r="J134" s="13" t="s">
        <v>40</v>
      </c>
      <c r="K134" s="13" t="s">
        <v>99</v>
      </c>
    </row>
    <row r="135" spans="1:11" ht="18.75" customHeight="1">
      <c r="A135" s="11">
        <v>2</v>
      </c>
      <c r="B135" s="11" t="s">
        <v>222</v>
      </c>
      <c r="C135" s="11" t="s">
        <v>25</v>
      </c>
      <c r="D135" s="11" t="s">
        <v>223</v>
      </c>
      <c r="E135" s="13" t="s">
        <v>224</v>
      </c>
      <c r="F135" s="12">
        <v>14</v>
      </c>
      <c r="G135" s="12">
        <v>1112</v>
      </c>
      <c r="H135" s="12"/>
      <c r="I135" s="11"/>
      <c r="J135" s="13" t="s">
        <v>40</v>
      </c>
      <c r="K135" s="13" t="s">
        <v>99</v>
      </c>
    </row>
    <row r="136" spans="1:11" ht="18.75" customHeight="1">
      <c r="A136" s="11">
        <v>3</v>
      </c>
      <c r="B136" s="11" t="s">
        <v>24</v>
      </c>
      <c r="C136" s="11" t="s">
        <v>25</v>
      </c>
      <c r="D136" s="11" t="s">
        <v>225</v>
      </c>
      <c r="E136" s="13" t="s">
        <v>120</v>
      </c>
      <c r="F136" s="12">
        <v>10</v>
      </c>
      <c r="G136" s="12">
        <v>1112</v>
      </c>
      <c r="H136" s="12" t="s">
        <v>16</v>
      </c>
      <c r="I136" s="11"/>
      <c r="J136" s="13" t="s">
        <v>40</v>
      </c>
      <c r="K136" s="13" t="s">
        <v>99</v>
      </c>
    </row>
    <row r="137" spans="1:11" ht="18.75" customHeight="1">
      <c r="A137" s="11">
        <v>4</v>
      </c>
      <c r="B137" s="11" t="s">
        <v>41</v>
      </c>
      <c r="C137" s="11" t="s">
        <v>42</v>
      </c>
      <c r="D137" s="11" t="s">
        <v>226</v>
      </c>
      <c r="E137" s="13" t="s">
        <v>67</v>
      </c>
      <c r="F137" s="12">
        <v>180</v>
      </c>
      <c r="G137" s="12">
        <v>2709.09</v>
      </c>
      <c r="H137" s="12" t="s">
        <v>16</v>
      </c>
      <c r="I137" s="11"/>
      <c r="J137" s="13" t="s">
        <v>58</v>
      </c>
      <c r="K137" s="13" t="s">
        <v>22</v>
      </c>
    </row>
    <row r="138" spans="1:11" ht="18.75" customHeight="1">
      <c r="A138" s="11">
        <v>5</v>
      </c>
      <c r="B138" s="11" t="s">
        <v>24</v>
      </c>
      <c r="C138" s="11" t="s">
        <v>25</v>
      </c>
      <c r="D138" s="11" t="s">
        <v>227</v>
      </c>
      <c r="E138" s="13" t="s">
        <v>120</v>
      </c>
      <c r="F138" s="12">
        <v>10</v>
      </c>
      <c r="G138" s="12">
        <v>1112</v>
      </c>
      <c r="H138" s="12" t="s">
        <v>16</v>
      </c>
      <c r="I138" s="11"/>
      <c r="J138" s="13" t="s">
        <v>50</v>
      </c>
      <c r="K138" s="13" t="s">
        <v>99</v>
      </c>
    </row>
    <row r="139" spans="1:11" ht="18.75" customHeight="1">
      <c r="A139" s="11">
        <v>6</v>
      </c>
      <c r="B139" s="11" t="s">
        <v>24</v>
      </c>
      <c r="C139" s="11" t="s">
        <v>25</v>
      </c>
      <c r="D139" s="11" t="s">
        <v>228</v>
      </c>
      <c r="E139" s="13" t="s">
        <v>120</v>
      </c>
      <c r="F139" s="12">
        <v>10</v>
      </c>
      <c r="G139" s="12">
        <v>1112</v>
      </c>
      <c r="H139" s="12" t="s">
        <v>16</v>
      </c>
      <c r="I139" s="11"/>
      <c r="J139" s="13" t="s">
        <v>50</v>
      </c>
      <c r="K139" s="13" t="s">
        <v>99</v>
      </c>
    </row>
    <row r="140" spans="1:11" ht="18.75" customHeight="1">
      <c r="A140" s="11">
        <v>7</v>
      </c>
      <c r="B140" s="11" t="s">
        <v>12</v>
      </c>
      <c r="C140" s="11" t="s">
        <v>38</v>
      </c>
      <c r="D140" s="11" t="s">
        <v>229</v>
      </c>
      <c r="E140" s="13" t="s">
        <v>120</v>
      </c>
      <c r="F140" s="12">
        <v>145</v>
      </c>
      <c r="G140" s="12">
        <v>2255.08</v>
      </c>
      <c r="H140" s="12" t="s">
        <v>16</v>
      </c>
      <c r="I140" s="11"/>
      <c r="J140" s="13" t="s">
        <v>46</v>
      </c>
      <c r="K140" s="13" t="s">
        <v>115</v>
      </c>
    </row>
    <row r="141" spans="1:11" ht="18.75" customHeight="1">
      <c r="A141" s="11">
        <v>8</v>
      </c>
      <c r="B141" s="11" t="s">
        <v>222</v>
      </c>
      <c r="C141" s="11" t="s">
        <v>25</v>
      </c>
      <c r="D141" s="11" t="s">
        <v>230</v>
      </c>
      <c r="E141" s="11" t="s">
        <v>67</v>
      </c>
      <c r="F141" s="12">
        <v>29</v>
      </c>
      <c r="G141" s="12">
        <v>1112</v>
      </c>
      <c r="H141" s="12" t="s">
        <v>16</v>
      </c>
      <c r="I141" s="11"/>
      <c r="J141" s="13" t="s">
        <v>50</v>
      </c>
      <c r="K141" s="13" t="s">
        <v>99</v>
      </c>
    </row>
    <row r="142" spans="1:11" ht="18.75" customHeight="1">
      <c r="A142" s="11">
        <v>9</v>
      </c>
      <c r="B142" s="11" t="s">
        <v>222</v>
      </c>
      <c r="C142" s="11" t="s">
        <v>25</v>
      </c>
      <c r="D142" s="11" t="s">
        <v>231</v>
      </c>
      <c r="E142" s="13" t="s">
        <v>120</v>
      </c>
      <c r="F142" s="12">
        <v>20</v>
      </c>
      <c r="G142" s="12">
        <v>1112</v>
      </c>
      <c r="H142" s="12" t="s">
        <v>16</v>
      </c>
      <c r="I142" s="11"/>
      <c r="J142" s="13" t="s">
        <v>50</v>
      </c>
      <c r="K142" s="13" t="s">
        <v>99</v>
      </c>
    </row>
    <row r="143" spans="1:11" ht="18.75" customHeight="1">
      <c r="A143" s="11">
        <v>10</v>
      </c>
      <c r="B143" s="11" t="s">
        <v>222</v>
      </c>
      <c r="C143" s="11" t="s">
        <v>25</v>
      </c>
      <c r="D143" s="11" t="s">
        <v>232</v>
      </c>
      <c r="E143" s="11" t="s">
        <v>67</v>
      </c>
      <c r="F143" s="12">
        <v>28</v>
      </c>
      <c r="G143" s="12">
        <v>1112</v>
      </c>
      <c r="H143" s="12" t="s">
        <v>16</v>
      </c>
      <c r="I143" s="11"/>
      <c r="J143" s="13" t="s">
        <v>50</v>
      </c>
      <c r="K143" s="13" t="s">
        <v>99</v>
      </c>
    </row>
    <row r="144" spans="1:11" ht="18.75" customHeight="1">
      <c r="A144" s="11">
        <v>11</v>
      </c>
      <c r="B144" s="11" t="s">
        <v>12</v>
      </c>
      <c r="C144" s="11" t="s">
        <v>38</v>
      </c>
      <c r="D144" s="11" t="s">
        <v>233</v>
      </c>
      <c r="E144" s="11" t="s">
        <v>234</v>
      </c>
      <c r="F144" s="12">
        <v>135</v>
      </c>
      <c r="G144" s="12">
        <v>2255.08</v>
      </c>
      <c r="H144" s="12" t="s">
        <v>16</v>
      </c>
      <c r="I144" s="11"/>
      <c r="J144" s="13" t="s">
        <v>46</v>
      </c>
      <c r="K144" s="13" t="s">
        <v>22</v>
      </c>
    </row>
    <row r="145" spans="1:11" ht="18.75" customHeight="1">
      <c r="A145" s="11">
        <v>12</v>
      </c>
      <c r="B145" s="11" t="s">
        <v>24</v>
      </c>
      <c r="C145" s="11" t="s">
        <v>25</v>
      </c>
      <c r="D145" s="11" t="s">
        <v>235</v>
      </c>
      <c r="E145" s="11" t="s">
        <v>49</v>
      </c>
      <c r="F145" s="12">
        <v>33</v>
      </c>
      <c r="G145" s="12">
        <v>1112</v>
      </c>
      <c r="H145" s="12" t="s">
        <v>16</v>
      </c>
      <c r="I145" s="11"/>
      <c r="J145" s="13" t="s">
        <v>50</v>
      </c>
      <c r="K145" s="13" t="s">
        <v>99</v>
      </c>
    </row>
    <row r="146" spans="1:11" ht="18.75" customHeight="1">
      <c r="A146" s="11">
        <v>13</v>
      </c>
      <c r="B146" s="11" t="s">
        <v>24</v>
      </c>
      <c r="C146" s="11" t="s">
        <v>25</v>
      </c>
      <c r="D146" s="11" t="s">
        <v>236</v>
      </c>
      <c r="E146" s="11"/>
      <c r="F146" s="12">
        <v>25</v>
      </c>
      <c r="G146" s="12">
        <v>1112</v>
      </c>
      <c r="H146" s="12" t="s">
        <v>16</v>
      </c>
      <c r="I146" s="11"/>
      <c r="J146" s="13" t="s">
        <v>50</v>
      </c>
      <c r="K146" s="13" t="s">
        <v>99</v>
      </c>
    </row>
    <row r="147" spans="1:11" ht="18.75" customHeight="1">
      <c r="A147" s="11">
        <v>14</v>
      </c>
      <c r="B147" s="11" t="s">
        <v>24</v>
      </c>
      <c r="C147" s="11" t="s">
        <v>25</v>
      </c>
      <c r="D147" s="11" t="s">
        <v>237</v>
      </c>
      <c r="E147" s="11"/>
      <c r="F147" s="12">
        <v>19</v>
      </c>
      <c r="G147" s="12">
        <v>1112</v>
      </c>
      <c r="H147" s="12" t="s">
        <v>16</v>
      </c>
      <c r="I147" s="11"/>
      <c r="J147" s="13" t="s">
        <v>50</v>
      </c>
      <c r="K147" s="13" t="s">
        <v>99</v>
      </c>
    </row>
    <row r="148" spans="1:11" ht="18.75" customHeight="1">
      <c r="A148" s="11">
        <v>15</v>
      </c>
      <c r="B148" s="11" t="s">
        <v>24</v>
      </c>
      <c r="C148" s="11" t="s">
        <v>25</v>
      </c>
      <c r="D148" s="11" t="s">
        <v>238</v>
      </c>
      <c r="E148" s="11"/>
      <c r="F148" s="12">
        <v>31</v>
      </c>
      <c r="G148" s="12">
        <v>1112</v>
      </c>
      <c r="H148" s="12" t="s">
        <v>16</v>
      </c>
      <c r="I148" s="11"/>
      <c r="J148" s="13" t="s">
        <v>50</v>
      </c>
      <c r="K148" s="13" t="s">
        <v>99</v>
      </c>
    </row>
    <row r="149" spans="1:11" ht="18.75" customHeight="1">
      <c r="A149" s="11">
        <v>16</v>
      </c>
      <c r="B149" s="11" t="s">
        <v>24</v>
      </c>
      <c r="C149" s="11" t="s">
        <v>25</v>
      </c>
      <c r="D149" s="11" t="s">
        <v>239</v>
      </c>
      <c r="E149" s="11"/>
      <c r="F149" s="12">
        <v>38</v>
      </c>
      <c r="G149" s="12">
        <v>1112</v>
      </c>
      <c r="H149" s="12" t="s">
        <v>16</v>
      </c>
      <c r="I149" s="11"/>
      <c r="J149" s="13" t="s">
        <v>37</v>
      </c>
      <c r="K149" s="13" t="s">
        <v>99</v>
      </c>
    </row>
    <row r="150" spans="1:11" ht="18.75" customHeight="1">
      <c r="A150" s="11">
        <v>17</v>
      </c>
      <c r="B150" s="11" t="s">
        <v>24</v>
      </c>
      <c r="C150" s="11" t="s">
        <v>25</v>
      </c>
      <c r="D150" s="11" t="s">
        <v>240</v>
      </c>
      <c r="E150" s="11"/>
      <c r="F150" s="12">
        <v>23</v>
      </c>
      <c r="G150" s="12">
        <v>1112</v>
      </c>
      <c r="H150" s="12" t="s">
        <v>16</v>
      </c>
      <c r="I150" s="11"/>
      <c r="J150" s="13" t="s">
        <v>37</v>
      </c>
      <c r="K150" s="13" t="s">
        <v>99</v>
      </c>
    </row>
    <row r="151" spans="1:11" ht="18.75" customHeight="1">
      <c r="A151" s="11">
        <v>18</v>
      </c>
      <c r="B151" s="11" t="s">
        <v>24</v>
      </c>
      <c r="C151" s="11" t="s">
        <v>25</v>
      </c>
      <c r="D151" s="11" t="s">
        <v>241</v>
      </c>
      <c r="E151" s="11"/>
      <c r="F151" s="12">
        <v>66</v>
      </c>
      <c r="G151" s="12">
        <v>1112</v>
      </c>
      <c r="H151" s="12" t="s">
        <v>16</v>
      </c>
      <c r="I151" s="11"/>
      <c r="J151" s="13" t="s">
        <v>37</v>
      </c>
      <c r="K151" s="13" t="s">
        <v>99</v>
      </c>
    </row>
    <row r="152" spans="1:11" ht="18.75" customHeight="1">
      <c r="A152" s="11">
        <v>19</v>
      </c>
      <c r="B152" s="11" t="s">
        <v>24</v>
      </c>
      <c r="C152" s="11" t="s">
        <v>25</v>
      </c>
      <c r="D152" s="11" t="s">
        <v>242</v>
      </c>
      <c r="E152" s="11"/>
      <c r="F152" s="12">
        <v>30</v>
      </c>
      <c r="G152" s="12">
        <v>1112</v>
      </c>
      <c r="H152" s="12" t="s">
        <v>16</v>
      </c>
      <c r="I152" s="11"/>
      <c r="J152" s="13" t="s">
        <v>37</v>
      </c>
      <c r="K152" s="13" t="s">
        <v>99</v>
      </c>
    </row>
    <row r="153" spans="1:11" ht="18.75" customHeight="1">
      <c r="A153" s="11">
        <v>20</v>
      </c>
      <c r="B153" s="11" t="s">
        <v>24</v>
      </c>
      <c r="C153" s="11" t="s">
        <v>25</v>
      </c>
      <c r="D153" s="11" t="s">
        <v>243</v>
      </c>
      <c r="E153" s="11"/>
      <c r="F153" s="12">
        <v>13</v>
      </c>
      <c r="G153" s="12">
        <v>1112</v>
      </c>
      <c r="H153" s="12" t="s">
        <v>16</v>
      </c>
      <c r="I153" s="11"/>
      <c r="J153" s="13" t="s">
        <v>37</v>
      </c>
      <c r="K153" s="13" t="s">
        <v>99</v>
      </c>
    </row>
    <row r="154" spans="1:11" ht="18.75" customHeight="1">
      <c r="A154" s="11">
        <v>21</v>
      </c>
      <c r="B154" s="11" t="s">
        <v>24</v>
      </c>
      <c r="C154" s="11" t="s">
        <v>25</v>
      </c>
      <c r="D154" s="11" t="s">
        <v>244</v>
      </c>
      <c r="E154" s="11"/>
      <c r="F154" s="12">
        <v>27</v>
      </c>
      <c r="G154" s="12">
        <v>1112</v>
      </c>
      <c r="H154" s="12" t="s">
        <v>16</v>
      </c>
      <c r="I154" s="11"/>
      <c r="J154" s="13" t="s">
        <v>37</v>
      </c>
      <c r="K154" s="13" t="s">
        <v>99</v>
      </c>
    </row>
    <row r="155" spans="1:11" ht="18.75" customHeight="1">
      <c r="A155" s="11">
        <v>22</v>
      </c>
      <c r="B155" s="11" t="s">
        <v>24</v>
      </c>
      <c r="C155" s="11" t="s">
        <v>25</v>
      </c>
      <c r="D155" s="11" t="s">
        <v>245</v>
      </c>
      <c r="E155" s="11" t="s">
        <v>27</v>
      </c>
      <c r="F155" s="12">
        <v>16</v>
      </c>
      <c r="G155" s="12">
        <v>1112</v>
      </c>
      <c r="H155" s="12" t="s">
        <v>16</v>
      </c>
      <c r="I155" s="11"/>
      <c r="J155" s="13" t="s">
        <v>18</v>
      </c>
      <c r="K155" s="13" t="s">
        <v>99</v>
      </c>
    </row>
    <row r="156" spans="1:11" ht="18.75" customHeight="1">
      <c r="A156" s="11">
        <v>23</v>
      </c>
      <c r="B156" s="11" t="s">
        <v>24</v>
      </c>
      <c r="C156" s="11" t="s">
        <v>25</v>
      </c>
      <c r="D156" s="11" t="s">
        <v>246</v>
      </c>
      <c r="E156" s="11" t="s">
        <v>27</v>
      </c>
      <c r="F156" s="12">
        <v>18</v>
      </c>
      <c r="G156" s="12">
        <v>1112</v>
      </c>
      <c r="H156" s="12" t="s">
        <v>16</v>
      </c>
      <c r="I156" s="11"/>
      <c r="J156" s="13" t="s">
        <v>18</v>
      </c>
      <c r="K156" s="13" t="s">
        <v>99</v>
      </c>
    </row>
    <row r="157" spans="1:11" ht="18.75" customHeight="1">
      <c r="A157" s="11">
        <v>24</v>
      </c>
      <c r="B157" s="11" t="s">
        <v>24</v>
      </c>
      <c r="C157" s="11" t="s">
        <v>25</v>
      </c>
      <c r="D157" s="11" t="s">
        <v>247</v>
      </c>
      <c r="E157" s="11" t="s">
        <v>27</v>
      </c>
      <c r="F157" s="12">
        <v>20</v>
      </c>
      <c r="G157" s="12">
        <v>1112</v>
      </c>
      <c r="H157" s="12" t="s">
        <v>16</v>
      </c>
      <c r="I157" s="11"/>
      <c r="J157" s="13" t="s">
        <v>58</v>
      </c>
      <c r="K157" s="13" t="s">
        <v>99</v>
      </c>
    </row>
    <row r="158" spans="1:11" ht="18.75" customHeight="1">
      <c r="A158" s="11">
        <v>25</v>
      </c>
      <c r="B158" s="11" t="s">
        <v>24</v>
      </c>
      <c r="C158" s="11" t="s">
        <v>25</v>
      </c>
      <c r="D158" s="11" t="s">
        <v>248</v>
      </c>
      <c r="E158" s="11" t="s">
        <v>27</v>
      </c>
      <c r="F158" s="12">
        <v>10</v>
      </c>
      <c r="G158" s="12">
        <v>1112</v>
      </c>
      <c r="H158" s="12" t="s">
        <v>16</v>
      </c>
      <c r="I158" s="11"/>
      <c r="J158" s="13" t="s">
        <v>18</v>
      </c>
      <c r="K158" s="13" t="s">
        <v>99</v>
      </c>
    </row>
    <row r="159" spans="1:11" ht="18.75" customHeight="1">
      <c r="A159" s="11">
        <v>26</v>
      </c>
      <c r="B159" s="11" t="s">
        <v>24</v>
      </c>
      <c r="C159" s="11" t="s">
        <v>25</v>
      </c>
      <c r="D159" s="11" t="s">
        <v>249</v>
      </c>
      <c r="E159" s="11" t="s">
        <v>27</v>
      </c>
      <c r="F159" s="12">
        <v>10</v>
      </c>
      <c r="G159" s="12">
        <v>1112</v>
      </c>
      <c r="H159" s="12" t="s">
        <v>16</v>
      </c>
      <c r="I159" s="11"/>
      <c r="J159" s="13" t="s">
        <v>18</v>
      </c>
      <c r="K159" s="13" t="s">
        <v>99</v>
      </c>
    </row>
    <row r="160" spans="1:11" ht="18.75" customHeight="1">
      <c r="A160" s="11">
        <v>27</v>
      </c>
      <c r="B160" s="11" t="s">
        <v>24</v>
      </c>
      <c r="C160" s="11" t="s">
        <v>25</v>
      </c>
      <c r="D160" s="11" t="s">
        <v>250</v>
      </c>
      <c r="E160" s="11" t="s">
        <v>27</v>
      </c>
      <c r="F160" s="12">
        <v>12</v>
      </c>
      <c r="G160" s="12">
        <v>1112</v>
      </c>
      <c r="H160" s="12" t="s">
        <v>16</v>
      </c>
      <c r="I160" s="11"/>
      <c r="J160" s="13" t="s">
        <v>18</v>
      </c>
      <c r="K160" s="13" t="s">
        <v>99</v>
      </c>
    </row>
    <row r="161" spans="1:11" ht="18.75" customHeight="1">
      <c r="A161" s="11">
        <v>28</v>
      </c>
      <c r="B161" s="11" t="s">
        <v>24</v>
      </c>
      <c r="C161" s="11" t="s">
        <v>25</v>
      </c>
      <c r="D161" s="11" t="s">
        <v>251</v>
      </c>
      <c r="E161" s="11" t="s">
        <v>27</v>
      </c>
      <c r="F161" s="12">
        <v>22</v>
      </c>
      <c r="G161" s="12">
        <v>1112</v>
      </c>
      <c r="H161" s="12" t="s">
        <v>16</v>
      </c>
      <c r="I161" s="11"/>
      <c r="J161" s="13" t="s">
        <v>50</v>
      </c>
      <c r="K161" s="13" t="s">
        <v>99</v>
      </c>
    </row>
    <row r="162" spans="1:11" ht="18.75" customHeight="1">
      <c r="A162" s="11">
        <v>29</v>
      </c>
      <c r="B162" s="11" t="s">
        <v>24</v>
      </c>
      <c r="C162" s="11" t="s">
        <v>25</v>
      </c>
      <c r="D162" s="11" t="s">
        <v>252</v>
      </c>
      <c r="E162" s="11" t="s">
        <v>27</v>
      </c>
      <c r="F162" s="12">
        <v>10</v>
      </c>
      <c r="G162" s="12">
        <v>1112</v>
      </c>
      <c r="H162" s="12" t="s">
        <v>16</v>
      </c>
      <c r="I162" s="11"/>
      <c r="J162" s="13" t="s">
        <v>50</v>
      </c>
      <c r="K162" s="13" t="s">
        <v>99</v>
      </c>
    </row>
    <row r="163" spans="1:11" ht="18.75" customHeight="1">
      <c r="A163" s="11">
        <v>30</v>
      </c>
      <c r="B163" s="11" t="s">
        <v>24</v>
      </c>
      <c r="C163" s="11" t="s">
        <v>25</v>
      </c>
      <c r="D163" s="11" t="s">
        <v>253</v>
      </c>
      <c r="E163" s="11" t="s">
        <v>27</v>
      </c>
      <c r="F163" s="12">
        <v>30</v>
      </c>
      <c r="G163" s="12">
        <v>1112</v>
      </c>
      <c r="H163" s="12" t="s">
        <v>16</v>
      </c>
      <c r="I163" s="11"/>
      <c r="J163" s="13" t="s">
        <v>58</v>
      </c>
      <c r="K163" s="13" t="s">
        <v>99</v>
      </c>
    </row>
    <row r="164" spans="1:11" ht="18.75" customHeight="1">
      <c r="A164" s="11">
        <v>31</v>
      </c>
      <c r="B164" s="11" t="s">
        <v>24</v>
      </c>
      <c r="C164" s="11" t="s">
        <v>25</v>
      </c>
      <c r="D164" s="11" t="s">
        <v>254</v>
      </c>
      <c r="E164" s="11" t="s">
        <v>27</v>
      </c>
      <c r="F164" s="12">
        <v>41</v>
      </c>
      <c r="G164" s="12">
        <v>1112</v>
      </c>
      <c r="H164" s="12" t="s">
        <v>16</v>
      </c>
      <c r="I164" s="11"/>
      <c r="J164" s="13" t="s">
        <v>18</v>
      </c>
      <c r="K164" s="13" t="s">
        <v>99</v>
      </c>
    </row>
    <row r="165" spans="1:11" ht="18.75" customHeight="1">
      <c r="A165" s="11">
        <v>32</v>
      </c>
      <c r="B165" s="11" t="s">
        <v>12</v>
      </c>
      <c r="C165" s="11" t="s">
        <v>38</v>
      </c>
      <c r="D165" s="11" t="s">
        <v>255</v>
      </c>
      <c r="E165" s="11" t="s">
        <v>256</v>
      </c>
      <c r="F165" s="12">
        <v>145</v>
      </c>
      <c r="G165" s="12">
        <v>2255.08</v>
      </c>
      <c r="H165" s="12"/>
      <c r="I165" s="11"/>
      <c r="J165" s="13" t="s">
        <v>46</v>
      </c>
      <c r="K165" s="13" t="s">
        <v>22</v>
      </c>
    </row>
    <row r="166" spans="1:11" ht="18.75" customHeight="1">
      <c r="A166" s="11">
        <v>33</v>
      </c>
      <c r="B166" s="11" t="s">
        <v>24</v>
      </c>
      <c r="C166" s="11" t="s">
        <v>25</v>
      </c>
      <c r="D166" s="11" t="s">
        <v>257</v>
      </c>
      <c r="E166" s="11" t="s">
        <v>27</v>
      </c>
      <c r="F166" s="12">
        <v>15</v>
      </c>
      <c r="G166" s="12">
        <v>1112</v>
      </c>
      <c r="H166" s="12" t="s">
        <v>16</v>
      </c>
      <c r="I166" s="11"/>
      <c r="J166" s="13" t="s">
        <v>74</v>
      </c>
      <c r="K166" s="13" t="s">
        <v>99</v>
      </c>
    </row>
    <row r="167" spans="1:11" ht="18.75" customHeight="1">
      <c r="A167" s="11">
        <v>34</v>
      </c>
      <c r="B167" s="11" t="s">
        <v>24</v>
      </c>
      <c r="C167" s="11" t="s">
        <v>25</v>
      </c>
      <c r="D167" s="11" t="s">
        <v>258</v>
      </c>
      <c r="E167" s="11" t="s">
        <v>27</v>
      </c>
      <c r="F167" s="12">
        <v>38</v>
      </c>
      <c r="G167" s="12">
        <v>1112</v>
      </c>
      <c r="H167" s="12" t="s">
        <v>16</v>
      </c>
      <c r="I167" s="11"/>
      <c r="J167" s="13" t="s">
        <v>50</v>
      </c>
      <c r="K167" s="13" t="s">
        <v>99</v>
      </c>
    </row>
    <row r="168" spans="1:11" ht="18.75" customHeight="1">
      <c r="A168" s="11">
        <v>35</v>
      </c>
      <c r="B168" s="11" t="s">
        <v>24</v>
      </c>
      <c r="C168" s="11" t="s">
        <v>25</v>
      </c>
      <c r="D168" s="11" t="s">
        <v>259</v>
      </c>
      <c r="E168" s="11" t="s">
        <v>27</v>
      </c>
      <c r="F168" s="12">
        <v>20</v>
      </c>
      <c r="G168" s="12">
        <v>1112</v>
      </c>
      <c r="H168" s="12" t="s">
        <v>16</v>
      </c>
      <c r="I168" s="11"/>
      <c r="J168" s="13" t="s">
        <v>18</v>
      </c>
      <c r="K168" s="13" t="s">
        <v>99</v>
      </c>
    </row>
    <row r="169" spans="1:11" ht="18.75" customHeight="1">
      <c r="A169" s="11">
        <v>36</v>
      </c>
      <c r="B169" s="11" t="s">
        <v>24</v>
      </c>
      <c r="C169" s="11" t="s">
        <v>25</v>
      </c>
      <c r="D169" s="11" t="s">
        <v>260</v>
      </c>
      <c r="E169" s="13" t="s">
        <v>36</v>
      </c>
      <c r="F169" s="12">
        <v>36</v>
      </c>
      <c r="G169" s="12">
        <v>1112</v>
      </c>
      <c r="H169" s="12" t="s">
        <v>16</v>
      </c>
      <c r="I169" s="11"/>
      <c r="J169" s="13" t="s">
        <v>37</v>
      </c>
      <c r="K169" s="13" t="s">
        <v>99</v>
      </c>
    </row>
    <row r="170" spans="1:11" ht="18.75" customHeight="1">
      <c r="A170" s="11">
        <v>37</v>
      </c>
      <c r="B170" s="11" t="s">
        <v>24</v>
      </c>
      <c r="C170" s="11" t="s">
        <v>25</v>
      </c>
      <c r="D170" s="11" t="s">
        <v>261</v>
      </c>
      <c r="E170" s="13"/>
      <c r="F170" s="12">
        <v>31</v>
      </c>
      <c r="G170" s="12">
        <v>1112</v>
      </c>
      <c r="H170" s="12" t="s">
        <v>16</v>
      </c>
      <c r="I170" s="11"/>
      <c r="J170" s="13" t="s">
        <v>37</v>
      </c>
      <c r="K170" s="13" t="s">
        <v>99</v>
      </c>
    </row>
    <row r="171" spans="1:11" ht="18.75" customHeight="1">
      <c r="A171" s="11">
        <v>38</v>
      </c>
      <c r="B171" s="11" t="s">
        <v>24</v>
      </c>
      <c r="C171" s="11" t="s">
        <v>25</v>
      </c>
      <c r="D171" s="11" t="s">
        <v>262</v>
      </c>
      <c r="E171" s="13"/>
      <c r="F171" s="12">
        <v>12</v>
      </c>
      <c r="G171" s="12">
        <v>1112</v>
      </c>
      <c r="H171" s="12" t="s">
        <v>16</v>
      </c>
      <c r="I171" s="11"/>
      <c r="J171" s="13" t="s">
        <v>40</v>
      </c>
      <c r="K171" s="13" t="s">
        <v>99</v>
      </c>
    </row>
    <row r="172" spans="1:11" ht="18.75" customHeight="1">
      <c r="A172" s="11">
        <v>39</v>
      </c>
      <c r="B172" s="11" t="s">
        <v>24</v>
      </c>
      <c r="C172" s="11" t="s">
        <v>25</v>
      </c>
      <c r="D172" s="11" t="s">
        <v>263</v>
      </c>
      <c r="E172" s="13"/>
      <c r="F172" s="12">
        <v>29</v>
      </c>
      <c r="G172" s="12">
        <v>1112</v>
      </c>
      <c r="H172" s="12" t="s">
        <v>16</v>
      </c>
      <c r="I172" s="11"/>
      <c r="J172" s="13" t="s">
        <v>40</v>
      </c>
      <c r="K172" s="13" t="s">
        <v>99</v>
      </c>
    </row>
    <row r="173" spans="1:11" ht="18.75" customHeight="1">
      <c r="A173" s="11">
        <v>40</v>
      </c>
      <c r="B173" s="11" t="s">
        <v>24</v>
      </c>
      <c r="C173" s="11" t="s">
        <v>25</v>
      </c>
      <c r="D173" s="11" t="s">
        <v>264</v>
      </c>
      <c r="E173" s="13"/>
      <c r="F173" s="12">
        <v>40</v>
      </c>
      <c r="G173" s="12">
        <v>1112</v>
      </c>
      <c r="H173" s="12" t="s">
        <v>16</v>
      </c>
      <c r="I173" s="11"/>
      <c r="J173" s="13" t="s">
        <v>40</v>
      </c>
      <c r="K173" s="13" t="s">
        <v>99</v>
      </c>
    </row>
    <row r="174" spans="1:11" ht="18.75" customHeight="1">
      <c r="A174" s="11">
        <v>41</v>
      </c>
      <c r="B174" s="11" t="s">
        <v>24</v>
      </c>
      <c r="C174" s="11" t="s">
        <v>25</v>
      </c>
      <c r="D174" s="11" t="s">
        <v>265</v>
      </c>
      <c r="E174" s="13"/>
      <c r="F174" s="12">
        <v>32</v>
      </c>
      <c r="G174" s="12">
        <v>1112</v>
      </c>
      <c r="H174" s="12" t="s">
        <v>16</v>
      </c>
      <c r="I174" s="11"/>
      <c r="J174" s="13" t="s">
        <v>37</v>
      </c>
      <c r="K174" s="13" t="s">
        <v>99</v>
      </c>
    </row>
    <row r="175" spans="1:11" ht="18.75" customHeight="1">
      <c r="A175" s="11">
        <v>42</v>
      </c>
      <c r="B175" s="11" t="s">
        <v>24</v>
      </c>
      <c r="C175" s="11" t="s">
        <v>25</v>
      </c>
      <c r="D175" s="11" t="s">
        <v>266</v>
      </c>
      <c r="E175" s="13"/>
      <c r="F175" s="12">
        <v>40</v>
      </c>
      <c r="G175" s="12">
        <v>1112</v>
      </c>
      <c r="H175" s="12" t="s">
        <v>16</v>
      </c>
      <c r="I175" s="11"/>
      <c r="J175" s="13" t="s">
        <v>37</v>
      </c>
      <c r="K175" s="13" t="s">
        <v>99</v>
      </c>
    </row>
    <row r="176" spans="1:11" ht="18.75" customHeight="1">
      <c r="A176" s="11">
        <v>43</v>
      </c>
      <c r="B176" s="11" t="s">
        <v>24</v>
      </c>
      <c r="C176" s="11" t="s">
        <v>25</v>
      </c>
      <c r="D176" s="11" t="s">
        <v>267</v>
      </c>
      <c r="E176" s="13"/>
      <c r="F176" s="12">
        <v>46</v>
      </c>
      <c r="G176" s="12">
        <v>1112</v>
      </c>
      <c r="H176" s="12" t="s">
        <v>16</v>
      </c>
      <c r="I176" s="11"/>
      <c r="J176" s="13" t="s">
        <v>37</v>
      </c>
      <c r="K176" s="13" t="s">
        <v>99</v>
      </c>
    </row>
    <row r="177" spans="1:11" ht="18.75" customHeight="1">
      <c r="A177" s="11">
        <v>44</v>
      </c>
      <c r="B177" s="11" t="s">
        <v>222</v>
      </c>
      <c r="C177" s="11" t="s">
        <v>25</v>
      </c>
      <c r="D177" s="11" t="s">
        <v>268</v>
      </c>
      <c r="E177" s="13"/>
      <c r="F177" s="12">
        <v>10</v>
      </c>
      <c r="G177" s="12">
        <v>1112</v>
      </c>
      <c r="H177" s="12" t="s">
        <v>16</v>
      </c>
      <c r="I177" s="11"/>
      <c r="J177" s="13" t="s">
        <v>74</v>
      </c>
      <c r="K177" s="13" t="s">
        <v>99</v>
      </c>
    </row>
    <row r="178" spans="1:11" ht="18.75" customHeight="1">
      <c r="A178" s="11">
        <v>45</v>
      </c>
      <c r="B178" s="11" t="s">
        <v>24</v>
      </c>
      <c r="C178" s="11" t="s">
        <v>25</v>
      </c>
      <c r="D178" s="11" t="s">
        <v>269</v>
      </c>
      <c r="E178" s="13" t="s">
        <v>64</v>
      </c>
      <c r="F178" s="12">
        <v>10</v>
      </c>
      <c r="G178" s="12">
        <v>1112</v>
      </c>
      <c r="H178" s="12"/>
      <c r="I178" s="11"/>
      <c r="J178" s="13" t="s">
        <v>74</v>
      </c>
      <c r="K178" s="13" t="s">
        <v>99</v>
      </c>
    </row>
    <row r="179" spans="1:11" ht="18.75" customHeight="1">
      <c r="A179" s="11">
        <v>46</v>
      </c>
      <c r="B179" s="11" t="s">
        <v>54</v>
      </c>
      <c r="C179" s="11" t="s">
        <v>55</v>
      </c>
      <c r="D179" s="11" t="s">
        <v>270</v>
      </c>
      <c r="E179" s="13" t="s">
        <v>271</v>
      </c>
      <c r="F179" s="12">
        <v>130</v>
      </c>
      <c r="G179" s="12">
        <v>4014.33</v>
      </c>
      <c r="H179" s="12"/>
      <c r="I179" s="11"/>
      <c r="J179" s="13" t="s">
        <v>206</v>
      </c>
      <c r="K179" s="13" t="s">
        <v>22</v>
      </c>
    </row>
    <row r="180" spans="1:11" ht="18.75" customHeight="1">
      <c r="A180" s="11">
        <v>47</v>
      </c>
      <c r="B180" s="11" t="s">
        <v>33</v>
      </c>
      <c r="C180" s="11" t="s">
        <v>131</v>
      </c>
      <c r="D180" s="11" t="s">
        <v>272</v>
      </c>
      <c r="E180" s="13" t="s">
        <v>273</v>
      </c>
      <c r="F180" s="12"/>
      <c r="G180" s="12">
        <v>8500</v>
      </c>
      <c r="H180" s="12"/>
      <c r="I180" s="11"/>
      <c r="J180" s="13" t="s">
        <v>46</v>
      </c>
      <c r="K180" s="13" t="s">
        <v>22</v>
      </c>
    </row>
    <row r="181" spans="1:11" ht="18.75" customHeight="1">
      <c r="A181" s="11">
        <v>48</v>
      </c>
      <c r="B181" s="11" t="s">
        <v>54</v>
      </c>
      <c r="C181" s="11" t="s">
        <v>20</v>
      </c>
      <c r="D181" s="11" t="s">
        <v>274</v>
      </c>
      <c r="E181" s="13" t="s">
        <v>256</v>
      </c>
      <c r="F181" s="12">
        <v>130</v>
      </c>
      <c r="G181" s="12">
        <v>4014.33</v>
      </c>
      <c r="H181" s="12"/>
      <c r="I181" s="11"/>
      <c r="J181" s="13" t="s">
        <v>46</v>
      </c>
      <c r="K181" s="13" t="s">
        <v>22</v>
      </c>
    </row>
    <row r="182" spans="1:11" ht="18.75" customHeight="1">
      <c r="A182" s="54" t="s">
        <v>75</v>
      </c>
      <c r="B182" s="40"/>
      <c r="C182" s="40"/>
      <c r="D182" s="40"/>
      <c r="E182" s="41"/>
      <c r="F182" s="14">
        <f>SUM(F134:F177)</f>
        <v>1609</v>
      </c>
      <c r="G182" s="14">
        <f>SUM(G134:G181)</f>
        <v>71594.990000000005</v>
      </c>
      <c r="H182" s="14">
        <f>SUM(H134:H177)</f>
        <v>0</v>
      </c>
      <c r="I182" s="22"/>
      <c r="J182" s="23"/>
      <c r="K182" s="24"/>
    </row>
    <row r="183" spans="1:11" ht="18.75" customHeight="1">
      <c r="A183" s="54" t="s">
        <v>76</v>
      </c>
      <c r="B183" s="40"/>
      <c r="C183" s="40"/>
      <c r="D183" s="40"/>
      <c r="E183" s="41"/>
      <c r="F183" s="14">
        <f>SUM(F27,F40,F59,F69,F87,F97,F110,F130,F182)</f>
        <v>18516</v>
      </c>
      <c r="G183" s="55">
        <f>SUM(G134:G181)</f>
        <v>71594.990000000005</v>
      </c>
      <c r="H183" s="41"/>
      <c r="I183" s="22"/>
      <c r="J183" s="23"/>
      <c r="K183" s="24"/>
    </row>
    <row r="184" spans="1:11" ht="18.75" customHeight="1">
      <c r="A184" s="51" t="s">
        <v>275</v>
      </c>
      <c r="B184" s="52"/>
      <c r="C184" s="52"/>
      <c r="D184" s="52"/>
      <c r="E184" s="53"/>
      <c r="F184" s="25"/>
      <c r="G184" s="45">
        <f>SUM(G183,F131,F111,F98,G87,F70,F60,F41,F28,)</f>
        <v>572805.78</v>
      </c>
      <c r="H184" s="46"/>
      <c r="I184" s="26"/>
      <c r="J184" s="27"/>
      <c r="K184" s="28"/>
    </row>
    <row r="185" spans="1:11" ht="18.75" customHeight="1">
      <c r="A185" s="42" t="s">
        <v>276</v>
      </c>
      <c r="B185" s="43"/>
      <c r="C185" s="43"/>
      <c r="D185" s="44"/>
      <c r="E185" s="29">
        <v>96</v>
      </c>
      <c r="F185" s="26"/>
      <c r="G185" s="30"/>
      <c r="H185" s="30"/>
      <c r="I185" s="31"/>
      <c r="J185" s="32"/>
      <c r="K185" s="33"/>
    </row>
    <row r="186" spans="1:11" ht="18.75" customHeight="1">
      <c r="A186" s="42" t="s">
        <v>124</v>
      </c>
      <c r="B186" s="43"/>
      <c r="C186" s="43"/>
      <c r="D186" s="44"/>
      <c r="E186" s="29">
        <v>4</v>
      </c>
      <c r="F186" s="31"/>
      <c r="G186" s="34"/>
      <c r="H186" s="35"/>
      <c r="I186" s="31"/>
      <c r="J186" s="31"/>
      <c r="K186" s="31"/>
    </row>
    <row r="187" spans="1:11" ht="18.75" customHeight="1">
      <c r="A187" s="42" t="s">
        <v>25</v>
      </c>
      <c r="B187" s="43"/>
      <c r="C187" s="43"/>
      <c r="D187" s="44"/>
      <c r="E187" s="29">
        <v>43</v>
      </c>
      <c r="F187" s="31"/>
      <c r="G187" s="31"/>
      <c r="H187" s="35"/>
      <c r="I187" s="31"/>
      <c r="J187" s="31"/>
      <c r="K187" s="31"/>
    </row>
    <row r="188" spans="1:11" ht="18.75" customHeight="1">
      <c r="A188" s="42" t="s">
        <v>75</v>
      </c>
      <c r="B188" s="43"/>
      <c r="C188" s="43"/>
      <c r="D188" s="44"/>
      <c r="E188" s="29">
        <v>143</v>
      </c>
      <c r="F188" s="31"/>
      <c r="G188" s="31"/>
      <c r="H188" s="35"/>
      <c r="I188" s="31"/>
      <c r="J188" s="31"/>
      <c r="K188" s="31"/>
    </row>
    <row r="189" spans="1:11" ht="18.75" customHeight="1">
      <c r="A189" s="42"/>
      <c r="B189" s="43"/>
      <c r="C189" s="43"/>
      <c r="D189" s="43"/>
      <c r="E189" s="44"/>
      <c r="F189" s="31"/>
      <c r="G189" s="31"/>
      <c r="H189" s="35"/>
      <c r="I189" s="31"/>
      <c r="J189" s="31"/>
      <c r="K189" s="31"/>
    </row>
    <row r="190" spans="1:11" ht="78" customHeight="1">
      <c r="A190" s="47" t="s">
        <v>277</v>
      </c>
      <c r="B190" s="43"/>
      <c r="C190" s="43"/>
      <c r="D190" s="44"/>
      <c r="E190" s="29">
        <v>2</v>
      </c>
      <c r="F190" s="31"/>
      <c r="G190" s="36"/>
      <c r="H190" s="35"/>
      <c r="I190" s="31"/>
      <c r="J190" s="31"/>
      <c r="K190" s="31"/>
    </row>
    <row r="191" spans="1:11" ht="78" customHeight="1">
      <c r="A191" s="47" t="s">
        <v>278</v>
      </c>
      <c r="B191" s="43"/>
      <c r="C191" s="43"/>
      <c r="D191" s="44"/>
      <c r="E191" s="29">
        <v>3</v>
      </c>
      <c r="F191" s="31"/>
      <c r="G191" s="31"/>
      <c r="H191" s="35"/>
      <c r="I191" s="31"/>
      <c r="J191" s="31"/>
      <c r="K191" s="31"/>
    </row>
    <row r="192" spans="1:11" ht="29.25" customHeight="1">
      <c r="A192" s="48" t="s">
        <v>279</v>
      </c>
      <c r="B192" s="49"/>
      <c r="C192" s="49"/>
      <c r="D192" s="50"/>
      <c r="E192" s="37">
        <f>E191+E190</f>
        <v>5</v>
      </c>
      <c r="F192" s="31"/>
      <c r="G192" s="31"/>
      <c r="H192" s="35"/>
      <c r="I192" s="31"/>
      <c r="J192" s="32"/>
      <c r="K192" s="33"/>
    </row>
    <row r="193" spans="1:11" ht="29.25" customHeight="1">
      <c r="A193" s="39" t="s">
        <v>280</v>
      </c>
      <c r="B193" s="40"/>
      <c r="C193" s="40"/>
      <c r="D193" s="41"/>
      <c r="E193" s="38">
        <f>SUM(E188,E192)</f>
        <v>148</v>
      </c>
      <c r="F193" s="34"/>
      <c r="G193" s="31"/>
      <c r="H193" s="35"/>
      <c r="I193" s="31"/>
      <c r="J193" s="32"/>
      <c r="K193" s="33"/>
    </row>
  </sheetData>
  <mergeCells count="46">
    <mergeCell ref="A1:K1"/>
    <mergeCell ref="A5:K5"/>
    <mergeCell ref="A40:E40"/>
    <mergeCell ref="A41:E41"/>
    <mergeCell ref="F41:H41"/>
    <mergeCell ref="A27:E27"/>
    <mergeCell ref="A28:E28"/>
    <mergeCell ref="F28:H28"/>
    <mergeCell ref="A29:K29"/>
    <mergeCell ref="A59:E59"/>
    <mergeCell ref="F60:H60"/>
    <mergeCell ref="A42:K42"/>
    <mergeCell ref="A61:K61"/>
    <mergeCell ref="A60:E60"/>
    <mergeCell ref="A69:E69"/>
    <mergeCell ref="A70:E70"/>
    <mergeCell ref="F70:H70"/>
    <mergeCell ref="A87:E87"/>
    <mergeCell ref="A71:K71"/>
    <mergeCell ref="A88:K88"/>
    <mergeCell ref="A97:E97"/>
    <mergeCell ref="A98:E98"/>
    <mergeCell ref="F98:H98"/>
    <mergeCell ref="A110:E110"/>
    <mergeCell ref="F111:H111"/>
    <mergeCell ref="A99:K99"/>
    <mergeCell ref="A112:K112"/>
    <mergeCell ref="A111:E111"/>
    <mergeCell ref="A130:E130"/>
    <mergeCell ref="A183:E183"/>
    <mergeCell ref="A131:E131"/>
    <mergeCell ref="F131:H131"/>
    <mergeCell ref="A182:E182"/>
    <mergeCell ref="G183:H183"/>
    <mergeCell ref="A132:K132"/>
    <mergeCell ref="A193:D193"/>
    <mergeCell ref="A188:D188"/>
    <mergeCell ref="G184:H184"/>
    <mergeCell ref="A189:E189"/>
    <mergeCell ref="A190:D190"/>
    <mergeCell ref="A191:D191"/>
    <mergeCell ref="A192:D192"/>
    <mergeCell ref="A184:E184"/>
    <mergeCell ref="A185:D185"/>
    <mergeCell ref="A186:D186"/>
    <mergeCell ref="A187:D187"/>
  </mergeCells>
  <conditionalFormatting sqref="F55">
    <cfRule type="cellIs" dxfId="11" priority="1" operator="equal">
      <formula>""</formula>
    </cfRule>
  </conditionalFormatting>
  <conditionalFormatting sqref="H55">
    <cfRule type="cellIs" dxfId="10" priority="2" operator="equal">
      <formula>""</formula>
    </cfRule>
  </conditionalFormatting>
  <conditionalFormatting sqref="B129">
    <cfRule type="cellIs" dxfId="9" priority="3" operator="equal">
      <formula>""</formula>
    </cfRule>
  </conditionalFormatting>
  <conditionalFormatting sqref="J182:J185 J192:J193">
    <cfRule type="cellIs" dxfId="8" priority="4" operator="equal">
      <formula>"VENCIDA"</formula>
    </cfRule>
  </conditionalFormatting>
  <conditionalFormatting sqref="J182:J185 J192:J193">
    <cfRule type="cellIs" dxfId="7" priority="5" operator="equal">
      <formula>"EM DIA"</formula>
    </cfRule>
  </conditionalFormatting>
  <conditionalFormatting sqref="J182:J185 J192:J193">
    <cfRule type="cellIs" dxfId="6" priority="6" operator="equal">
      <formula>"DATA INVÁLIDA"</formula>
    </cfRule>
  </conditionalFormatting>
  <conditionalFormatting sqref="H186:H193">
    <cfRule type="cellIs" dxfId="5" priority="7" operator="equal">
      <formula>"VENCIDA"</formula>
    </cfRule>
  </conditionalFormatting>
  <conditionalFormatting sqref="H186:H193">
    <cfRule type="cellIs" dxfId="4" priority="8" operator="equal">
      <formula>"EM DIA"</formula>
    </cfRule>
  </conditionalFormatting>
  <conditionalFormatting sqref="H186:H193">
    <cfRule type="cellIs" dxfId="3" priority="9" operator="equal">
      <formula>"DATA INVÁLIDA"</formula>
    </cfRule>
  </conditionalFormatting>
  <conditionalFormatting sqref="G109">
    <cfRule type="cellIs" dxfId="2" priority="10" operator="equal">
      <formula>""</formula>
    </cfRule>
  </conditionalFormatting>
  <conditionalFormatting sqref="H109">
    <cfRule type="cellIs" dxfId="1" priority="11" operator="equal">
      <formula>""</formula>
    </cfRule>
  </conditionalFormatting>
  <conditionalFormatting sqref="I109">
    <cfRule type="cellIs" dxfId="0" priority="12" operator="equal">
      <formula>""</formula>
    </cfRule>
  </conditionalFormatting>
  <pageMargins left="0.511811024" right="0.511811024" top="0.78740157499999996" bottom="0.78740157499999996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FROTA_COMPLETA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2022-09-30T11:40:18Z</dcterms:created>
  <dcterms:modified xsi:type="dcterms:W3CDTF">2023-07-05T19:00:57Z</dcterms:modified>
</cp:coreProperties>
</file>