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SUPTRAN\SUPTRAN 2024\"/>
    </mc:Choice>
  </mc:AlternateContent>
  <xr:revisionPtr revIDLastSave="0" documentId="13_ncr:1_{7F69E1E4-B277-413A-B812-9A7D457C85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EXCEDENTE" sheetId="4" r:id="rId7"/>
    <sheet name="VALORES POR LOCADORA" sheetId="8" r:id="rId8"/>
  </sheets>
  <externalReferences>
    <externalReference r:id="rId9"/>
    <externalReference r:id="rId10"/>
  </externalReferences>
  <definedNames>
    <definedName name="_xlnm._FilterDatabase" localSheetId="0" hidden="1">FROTA_COMPLETA!$A$2:$W$175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46" i="1" l="1"/>
  <c r="U28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46" i="1"/>
  <c r="M107" i="1"/>
  <c r="M124" i="1"/>
  <c r="M174" i="1"/>
  <c r="U107" i="1"/>
  <c r="U88" i="1"/>
  <c r="U95" i="1"/>
  <c r="U71" i="1"/>
  <c r="U57" i="1"/>
  <c r="U124" i="1"/>
  <c r="U174" i="1"/>
  <c r="M95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73" i="1"/>
  <c r="N172" i="1"/>
  <c r="N171" i="1"/>
  <c r="N170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5" i="1"/>
  <c r="N123" i="1"/>
  <c r="N122" i="1"/>
  <c r="N120" i="1"/>
  <c r="N119" i="1"/>
  <c r="N114" i="1"/>
  <c r="N113" i="1"/>
  <c r="N112" i="1"/>
  <c r="N111" i="1"/>
  <c r="N109" i="1"/>
  <c r="N108" i="1"/>
  <c r="N105" i="1"/>
  <c r="N102" i="1"/>
  <c r="N101" i="1"/>
  <c r="N99" i="1"/>
  <c r="N97" i="1"/>
  <c r="N91" i="1"/>
  <c r="N89" i="1"/>
  <c r="M88" i="1"/>
  <c r="V72" i="1" s="1"/>
  <c r="N87" i="1"/>
  <c r="N86" i="1"/>
  <c r="N85" i="1"/>
  <c r="N84" i="1"/>
  <c r="N83" i="1"/>
  <c r="N80" i="1"/>
  <c r="N79" i="1"/>
  <c r="N78" i="1"/>
  <c r="N77" i="1"/>
  <c r="N76" i="1"/>
  <c r="N75" i="1"/>
  <c r="N74" i="1"/>
  <c r="N73" i="1"/>
  <c r="N72" i="1"/>
  <c r="M71" i="1"/>
  <c r="N70" i="1"/>
  <c r="N69" i="1"/>
  <c r="N67" i="1"/>
  <c r="N66" i="1"/>
  <c r="N65" i="1"/>
  <c r="N64" i="1"/>
  <c r="N63" i="1"/>
  <c r="N62" i="1"/>
  <c r="N61" i="1"/>
  <c r="N60" i="1"/>
  <c r="M57" i="1"/>
  <c r="N55" i="1"/>
  <c r="N54" i="1"/>
  <c r="N51" i="1"/>
  <c r="N48" i="1"/>
  <c r="N45" i="1"/>
  <c r="N44" i="1"/>
  <c r="N40" i="1"/>
  <c r="N38" i="1"/>
  <c r="N37" i="1"/>
  <c r="N36" i="1"/>
  <c r="N35" i="1"/>
  <c r="N34" i="1"/>
  <c r="N33" i="1"/>
  <c r="N32" i="1"/>
  <c r="N30" i="1"/>
  <c r="K11" i="4" l="1"/>
  <c r="H15" i="3"/>
  <c r="K15" i="3" s="1"/>
  <c r="K12" i="3"/>
  <c r="K11" i="3"/>
  <c r="H15" i="4"/>
  <c r="K15" i="4" s="1"/>
  <c r="N95" i="1"/>
  <c r="V89" i="1" s="1"/>
  <c r="N107" i="1"/>
  <c r="V96" i="1" s="1"/>
  <c r="N174" i="1"/>
  <c r="V125" i="1" s="1"/>
  <c r="N71" i="1"/>
  <c r="V58" i="1" s="1"/>
  <c r="N46" i="1"/>
  <c r="V29" i="1" s="1"/>
  <c r="N57" i="1"/>
  <c r="V47" i="1" s="1"/>
  <c r="N124" i="1"/>
  <c r="V108" i="1" s="1"/>
  <c r="A57" i="1"/>
  <c r="V175" i="1" l="1"/>
  <c r="D185" i="1"/>
  <c r="O174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Usuario</author>
    <author>Usuário</author>
    <author>USUÁRIO</author>
    <author>usuário</author>
  </authors>
  <commentList>
    <comment ref="P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30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32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33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34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35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36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37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40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4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40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41" authorId="2" shapeId="0" xr:uid="{00000000-0006-0000-0000-00000D000000}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4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43" authorId="2" shapeId="0" xr:uid="{00000000-0006-0000-0000-00000F000000}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43" authorId="2" shapeId="0" xr:uid="{00000000-0006-0000-0000-000010000000}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44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4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45" authorId="0" shapeId="0" xr:uid="{00000000-0006-0000-0000-000013000000}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47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47" authorId="3" shapeId="0" xr:uid="{00000000-0006-0000-0000-000015000000}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47" authorId="2" shapeId="0" xr:uid="{00000000-0006-0000-0000-000016000000}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G47" authorId="2" shapeId="0" xr:uid="{00000000-0006-0000-0000-000017000000}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48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G48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D50" authorId="2" shapeId="0" xr:uid="{00000000-0006-0000-0000-00001A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51" authorId="0" shapeId="0" xr:uid="{00000000-0006-0000-0000-00001B000000}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51" authorId="2" shapeId="0" xr:uid="{00000000-0006-0000-0000-00001C000000}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51" authorId="2" shapeId="0" xr:uid="{00000000-0006-0000-0000-00001D000000}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51" authorId="0" shapeId="0" xr:uid="{00000000-0006-0000-0000-00001E000000}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52" authorId="0" shapeId="0" xr:uid="{00000000-0006-0000-0000-00001F000000}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54" authorId="0" shapeId="0" xr:uid="{00000000-0006-0000-0000-000020000000}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54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55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56" authorId="2" shapeId="0" xr:uid="{00000000-0006-0000-0000-000024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8" authorId="0" shapeId="0" xr:uid="{00000000-0006-0000-0000-000025000000}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8" authorId="2" shapeId="0" xr:uid="{00000000-0006-0000-0000-000026000000}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8" authorId="2" shapeId="0" xr:uid="{00000000-0006-0000-0000-000027000000}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9" authorId="0" shapeId="0" xr:uid="{00000000-0006-0000-0000-000028000000}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9" authorId="2" shapeId="0" xr:uid="{00000000-0006-0000-0000-000029000000}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9" authorId="2" shapeId="0" xr:uid="{00000000-0006-0000-0000-00002A000000}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60" authorId="0" shapeId="0" xr:uid="{00000000-0006-0000-0000-00002B000000}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61" authorId="0" shapeId="0" xr:uid="{00000000-0006-0000-0000-00002C000000}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61" authorId="0" shapeId="0" xr:uid="{00000000-0006-0000-0000-00002D000000}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61" authorId="2" shapeId="0" xr:uid="{00000000-0006-0000-0000-00002E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61" authorId="2" shapeId="0" xr:uid="{00000000-0006-0000-0000-00002F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62" authorId="0" shapeId="0" xr:uid="{00000000-0006-0000-0000-000030000000}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62" authorId="2" shapeId="0" xr:uid="{00000000-0006-0000-0000-000031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2" authorId="2" shapeId="0" xr:uid="{00000000-0006-0000-0000-000032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63" authorId="2" shapeId="0" xr:uid="{00000000-0006-0000-0000-000033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3" authorId="2" shapeId="0" xr:uid="{00000000-0006-0000-0000-000034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63" authorId="0" shapeId="0" xr:uid="{00000000-0006-0000-0000-000035000000}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64" authorId="0" shapeId="0" xr:uid="{00000000-0006-0000-0000-000036000000}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64" authorId="2" shapeId="0" xr:uid="{00000000-0006-0000-0000-000037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64" authorId="2" shapeId="0" xr:uid="{00000000-0006-0000-0000-000038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65" authorId="0" shapeId="0" xr:uid="{00000000-0006-0000-0000-000039000000}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65" authorId="2" shapeId="0" xr:uid="{00000000-0006-0000-0000-00003A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5" authorId="2" shapeId="0" xr:uid="{00000000-0006-0000-0000-00003B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6" authorId="0" shapeId="0" xr:uid="{00000000-0006-0000-0000-00003C000000}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66" authorId="0" shapeId="0" xr:uid="{00000000-0006-0000-0000-00003D000000}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67" authorId="0" shapeId="0" xr:uid="{00000000-0006-0000-0000-00003E000000}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67" authorId="2" shapeId="0" xr:uid="{00000000-0006-0000-0000-00003F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7" authorId="2" shapeId="0" xr:uid="{00000000-0006-0000-0000-000040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68" authorId="2" shapeId="0" xr:uid="{00000000-0006-0000-0000-000041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8" authorId="2" shapeId="0" xr:uid="{00000000-0006-0000-0000-000042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9" authorId="0" shapeId="0" xr:uid="{00000000-0006-0000-0000-000043000000}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72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73" authorId="1" shapeId="0" xr:uid="{00000000-0006-0000-0000-00004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74" authorId="0" shapeId="0" xr:uid="{00000000-0006-0000-0000-000046000000}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74" authorId="0" shapeId="0" xr:uid="{00000000-0006-0000-0000-000047000000}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75" authorId="0" shapeId="0" xr:uid="{00000000-0006-0000-0000-000048000000}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75" authorId="0" shapeId="0" xr:uid="{00000000-0006-0000-0000-000049000000}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6" authorId="0" shapeId="0" xr:uid="{00000000-0006-0000-0000-00004A000000}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7" authorId="0" shapeId="0" xr:uid="{00000000-0006-0000-0000-00004B000000}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7" authorId="0" shapeId="0" xr:uid="{00000000-0006-0000-0000-00004C000000}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8" authorId="0" shapeId="0" xr:uid="{00000000-0006-0000-0000-00004D000000}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9" authorId="0" shapeId="0" xr:uid="{00000000-0006-0000-0000-00004E000000}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80" authorId="0" shapeId="0" xr:uid="{00000000-0006-0000-0000-00004F000000}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81" authorId="2" shapeId="0" xr:uid="{00000000-0006-0000-0000-000050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DEFINITIVAMENTE O VEI´CULO: SAA-7I39 COSTA DOURADA</t>
        </r>
      </text>
    </comment>
    <comment ref="D82" authorId="2" shapeId="0" xr:uid="{00000000-0006-0000-0000-000051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82" authorId="2" shapeId="0" xr:uid="{00000000-0006-0000-0000-000052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2" authorId="2" shapeId="0" xr:uid="{00000000-0006-0000-0000-000053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3" authorId="1" shapeId="0" xr:uid="{00000000-0006-0000-0000-00005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83" authorId="2" shapeId="0" xr:uid="{00000000-0006-0000-0000-000055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83" authorId="2" shapeId="0" xr:uid="{00000000-0006-0000-0000-000056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9" authorId="0" shapeId="0" xr:uid="{00000000-0006-0000-0000-000057000000}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9" authorId="0" shapeId="0" xr:uid="{00000000-0006-0000-0000-000058000000}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G89" authorId="0" shapeId="0" xr:uid="{00000000-0006-0000-0000-000059000000}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S89" authorId="0" shapeId="0" xr:uid="{00000000-0006-0000-0000-00005A000000}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90" authorId="0" shapeId="0" xr:uid="{00000000-0006-0000-0000-00005B000000}">
      <text>
        <r>
          <rPr>
            <sz val="11"/>
            <color rgb="FF000000"/>
            <rFont val="Calibri"/>
            <family val="2"/>
            <charset val="1"/>
          </rPr>
          <t xml:space="preserve">SUBSTITUIU O VEÍCULO GOL: QWH-4010 DEFINITIVAMENTE </t>
        </r>
      </text>
    </comment>
    <comment ref="E90" authorId="0" shapeId="0" xr:uid="{00000000-0006-0000-0000-00005C000000}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G90" authorId="0" shapeId="0" xr:uid="{00000000-0006-0000-0000-00005D000000}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P90" authorId="0" shapeId="0" xr:uid="{00000000-0006-0000-0000-00005E000000}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91" authorId="0" shapeId="0" xr:uid="{00000000-0006-0000-0000-00005F000000}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91" authorId="2" shapeId="0" xr:uid="{00000000-0006-0000-0000-000060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91" authorId="2" shapeId="0" xr:uid="{00000000-0006-0000-0000-000061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92" authorId="0" shapeId="0" xr:uid="{00000000-0006-0000-0000-000062000000}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92" authorId="0" shapeId="0" xr:uid="{00000000-0006-0000-0000-000063000000}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93" authorId="0" shapeId="0" xr:uid="{00000000-0006-0000-0000-000064000000}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4" authorId="0" shapeId="0" xr:uid="{00000000-0006-0000-0000-000065000000}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94" authorId="1" shapeId="0" xr:uid="{00000000-0006-0000-0000-00006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6" authorId="4" shapeId="0" xr:uid="{00000000-0006-0000-0000-000067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6" authorId="2" shapeId="0" xr:uid="{00000000-0006-0000-0000-000068000000}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7" authorId="0" shapeId="0" xr:uid="{00000000-0006-0000-0000-000069000000}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7" authorId="2" shapeId="0" xr:uid="{00000000-0006-0000-0000-00006A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97" authorId="0" shapeId="0" xr:uid="{00000000-0006-0000-0000-00006B000000}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D98" authorId="2" shapeId="0" xr:uid="{00000000-0006-0000-0000-00006C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DEFENITIVAMENTE O VEÍCULO: RGP-3A97 COSTA DOURADA</t>
        </r>
      </text>
    </comment>
    <comment ref="C99" authorId="4" shapeId="0" xr:uid="{00000000-0006-0000-0000-00006D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99" authorId="2" shapeId="0" xr:uid="{00000000-0006-0000-0000-00006E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99" authorId="2" shapeId="0" xr:uid="{00000000-0006-0000-0000-00006F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00" authorId="2" shapeId="0" xr:uid="{00000000-0006-0000-0000-000070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DOIS VEÍCUO DE PADRÕES INFERIORES: QLL-9588GOL/QWJ-8699 GOL 15/05/2023</t>
        </r>
      </text>
    </comment>
    <comment ref="C101" authorId="0" shapeId="0" xr:uid="{00000000-0006-0000-0000-000071000000}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101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102" authorId="0" shapeId="0" xr:uid="{00000000-0006-0000-0000-000073000000}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3" authorId="0" shapeId="0" xr:uid="{00000000-0006-0000-0000-000074000000}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3" authorId="0" shapeId="0" xr:uid="{00000000-0006-0000-0000-000075000000}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4" authorId="0" shapeId="0" xr:uid="{00000000-0006-0000-0000-000076000000}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104" authorId="0" shapeId="0" xr:uid="{00000000-0006-0000-0000-000077000000}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5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09" authorId="1" shapeId="0" xr:uid="{00000000-0006-0000-0000-00007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109" authorId="1" shapeId="0" xr:uid="{00000000-0006-0000-0000-00007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0" authorId="0" shapeId="0" xr:uid="{00000000-0006-0000-0000-00007B000000}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0" authorId="1" shapeId="0" xr:uid="{00000000-0006-0000-0000-00007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G110" authorId="1" shapeId="0" xr:uid="{00000000-0006-0000-0000-00007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P110" authorId="4" shapeId="0" xr:uid="{00000000-0006-0000-0000-00007E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1" authorId="0" shapeId="0" xr:uid="{00000000-0006-0000-0000-00007F000000}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1" authorId="2" shapeId="0" xr:uid="{00000000-0006-0000-0000-000080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111" authorId="2" shapeId="0" xr:uid="{00000000-0006-0000-0000-000081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2" authorId="1" shapeId="0" xr:uid="{00000000-0006-0000-0000-00008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3" authorId="0" shapeId="0" xr:uid="{00000000-0006-0000-0000-000083000000}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3" authorId="1" shapeId="0" xr:uid="{00000000-0006-0000-0000-00008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5" authorId="0" shapeId="0" xr:uid="{00000000-0006-0000-0000-000085000000}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5" authorId="4" shapeId="0" xr:uid="{00000000-0006-0000-0000-000086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6" authorId="0" shapeId="0" xr:uid="{00000000-0006-0000-0000-000087000000}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6" authorId="4" shapeId="0" xr:uid="{00000000-0006-0000-0000-000088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P117" authorId="4" shapeId="0" xr:uid="{00000000-0006-0000-0000-000089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8" authorId="0" shapeId="0" xr:uid="{00000000-0006-0000-0000-00008A000000}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9" authorId="0" shapeId="0" xr:uid="{00000000-0006-0000-0000-00008B000000}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P120" authorId="1" shapeId="0" xr:uid="{00000000-0006-0000-0000-00008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2" authorId="0" shapeId="0" xr:uid="{00000000-0006-0000-0000-00008D000000}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2" authorId="0" shapeId="0" xr:uid="{00000000-0006-0000-0000-00008E000000}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3" authorId="4" shapeId="0" xr:uid="{00000000-0006-0000-0000-00008F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25" authorId="0" shapeId="0" xr:uid="{00000000-0006-0000-0000-000090000000}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25" authorId="1" shapeId="0" xr:uid="{00000000-0006-0000-0000-00009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125" authorId="0" shapeId="0" xr:uid="{00000000-0006-0000-0000-000092000000}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26" authorId="1" shapeId="0" xr:uid="{00000000-0006-0000-0000-00009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27" authorId="0" shapeId="0" xr:uid="{00000000-0006-0000-0000-000094000000}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127" authorId="0" shapeId="0" xr:uid="{00000000-0006-0000-0000-000095000000}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28" authorId="1" shapeId="0" xr:uid="{00000000-0006-0000-0000-00009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28" authorId="0" shapeId="0" xr:uid="{00000000-0006-0000-0000-000097000000}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28" authorId="1" shapeId="0" xr:uid="{00000000-0006-0000-0000-000098000000}">
      <text>
        <r>
          <rPr>
            <b/>
            <sz val="9"/>
            <color indexed="81"/>
            <rFont val="Tahoma"/>
            <family val="2"/>
          </rPr>
          <t>SUBSTITUIU O VEÍCULO: QWG-5222 EM 13/06/2023 DA MESMA LOCADORA</t>
        </r>
      </text>
    </comment>
    <comment ref="S128" authorId="0" shapeId="0" xr:uid="{00000000-0006-0000-0000-000099000000}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29" authorId="1" shapeId="0" xr:uid="{00000000-0006-0000-0000-00009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0" authorId="1" shapeId="0" xr:uid="{00000000-0006-0000-0000-00009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1" authorId="0" shapeId="0" xr:uid="{00000000-0006-0000-0000-00009C000000}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1" authorId="4" shapeId="0" xr:uid="{00000000-0006-0000-0000-00009D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2" authorId="1" shapeId="0" xr:uid="{00000000-0006-0000-0000-00009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33" authorId="1" shapeId="0" xr:uid="{00000000-0006-0000-0000-00009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34" authorId="1" shapeId="0" xr:uid="{00000000-0006-0000-0000-0000A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35" authorId="0" shapeId="0" xr:uid="{00000000-0006-0000-0000-0000A1000000}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36" authorId="0" shapeId="0" xr:uid="{00000000-0006-0000-0000-0000A2000000}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37" authorId="0" shapeId="0" xr:uid="{00000000-0006-0000-0000-0000A3000000}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38" authorId="0" shapeId="0" xr:uid="{00000000-0006-0000-0000-0000A4000000}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39" authorId="0" shapeId="0" xr:uid="{00000000-0006-0000-0000-0000A5000000}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0" authorId="0" shapeId="0" xr:uid="{00000000-0006-0000-0000-0000A6000000}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1" authorId="0" shapeId="0" xr:uid="{00000000-0006-0000-0000-0000A7000000}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2" authorId="0" shapeId="0" xr:uid="{00000000-0006-0000-0000-0000A8000000}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43" authorId="0" shapeId="0" xr:uid="{00000000-0006-0000-0000-0000A9000000}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44" authorId="0" shapeId="0" xr:uid="{00000000-0006-0000-0000-0000AA000000}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45" authorId="0" shapeId="0" xr:uid="{00000000-0006-0000-0000-0000AB000000}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47" authorId="4" shapeId="0" xr:uid="{00000000-0006-0000-0000-0000AC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48" authorId="1" shapeId="0" xr:uid="{00000000-0006-0000-0000-0000A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48" authorId="0" shapeId="0" xr:uid="{00000000-0006-0000-0000-0000AE000000}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48" authorId="0" shapeId="0" xr:uid="{00000000-0006-0000-0000-0000AF000000}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49" authorId="0" shapeId="0" xr:uid="{00000000-0006-0000-0000-0000B0000000}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0" authorId="0" shapeId="0" xr:uid="{00000000-0006-0000-0000-0000B1000000}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2" authorId="1" shapeId="0" xr:uid="{00000000-0006-0000-0000-0000B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53" authorId="1" shapeId="0" xr:uid="{00000000-0006-0000-0000-0000B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54" authorId="1" shapeId="0" xr:uid="{00000000-0006-0000-0000-0000B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57" authorId="0" shapeId="0" xr:uid="{00000000-0006-0000-0000-0000B5000000}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58" authorId="1" shapeId="0" xr:uid="{00000000-0006-0000-0000-0000B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0" authorId="0" shapeId="0" xr:uid="{00000000-0006-0000-0000-0000B7000000}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1" authorId="0" shapeId="0" xr:uid="{00000000-0006-0000-0000-0000B8000000}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2" authorId="0" shapeId="0" xr:uid="{00000000-0006-0000-0000-0000B9000000}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63" authorId="0" shapeId="0" xr:uid="{00000000-0006-0000-0000-0000BA000000}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64" authorId="0" shapeId="0" xr:uid="{00000000-0006-0000-0000-0000BB000000}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65" authorId="0" shapeId="0" xr:uid="{00000000-0006-0000-0000-0000BC000000}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66" authorId="0" shapeId="0" xr:uid="{00000000-0006-0000-0000-0000BD000000}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67" authorId="0" shapeId="0" xr:uid="{00000000-0006-0000-0000-0000BE000000}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68" authorId="1" shapeId="0" xr:uid="{00000000-0006-0000-0000-0000B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68" authorId="1" shapeId="0" xr:uid="{00000000-0006-0000-0000-0000C0000000}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69" authorId="2" shapeId="0" xr:uid="{00000000-0006-0000-0000-0000C1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70" authorId="1" shapeId="0" xr:uid="{00000000-0006-0000-0000-0000C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</author>
    <author/>
    <author>USUÁRIO</author>
    <author>Usuário</author>
  </authors>
  <commentList>
    <comment ref="C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 shapeId="0" xr:uid="{00000000-0006-0000-0500-000009000000}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 shapeId="0" xr:uid="{00000000-0006-0000-0500-00000A000000}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 shapeId="0" xr:uid="{00000000-0006-0000-0500-00000B000000}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 shapeId="0" xr:uid="{00000000-0006-0000-0500-00000C000000}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 shapeId="0" xr:uid="{00000000-0006-0000-0500-00000D000000}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<sst xmlns="http://schemas.openxmlformats.org/spreadsheetml/2006/main" count="4492" uniqueCount="1030">
  <si>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</si>
  <si>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</si>
  <si>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</si>
  <si>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</si>
  <si>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</si>
  <si>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</si>
  <si>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</si>
  <si>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</si>
  <si>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</si>
  <si>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</si>
  <si>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</si>
  <si>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</si>
  <si>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</si>
  <si>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</si>
  <si>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</si>
  <si>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</si>
  <si>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</si>
  <si>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</si>
  <si>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</si>
  <si>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</si>
  <si>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</si>
  <si>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</si>
  <si>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</si>
  <si>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</si>
  <si>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</si>
  <si>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</si>
  <si>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</si>
  <si>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</si>
  <si>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</si>
  <si>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</si>
  <si>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</si>
  <si>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</si>
  <si>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</si>
  <si>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</si>
  <si>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</si>
  <si>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</si>
  <si>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</si>
  <si>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</si>
  <si>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</si>
  <si>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</si>
  <si>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</si>
  <si>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</si>
  <si>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</si>
  <si>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</si>
  <si>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</si>
  <si>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</si>
  <si>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</si>
  <si>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</si>
  <si>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</si>
  <si>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</si>
  <si>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</si>
  <si>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</si>
  <si>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</si>
  <si>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</si>
  <si>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</si>
  <si>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</si>
  <si>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</si>
  <si>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</si>
  <si>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</si>
  <si>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</si>
  <si>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</si>
  <si>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</si>
  <si>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</si>
  <si>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</si>
  <si>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</si>
  <si>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</si>
  <si>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</si>
  <si>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</si>
  <si>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</si>
  <si>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</si>
  <si>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</si>
  <si>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</si>
  <si>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</si>
  <si>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</si>
  <si>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</si>
  <si>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</si>
  <si>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</si>
  <si>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</si>
  <si>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</si>
  <si>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</si>
  <si>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</si>
  <si>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</si>
  <si>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</si>
  <si>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</si>
  <si>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</si>
  <si>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</si>
  <si>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</si>
  <si>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</si>
  <si>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</si>
  <si>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</si>
  <si>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</si>
  <si>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</si>
  <si>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</si>
  <si>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</si>
  <si>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</si>
  <si>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</si>
  <si>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</si>
  <si>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</si>
  <si>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</si>
  <si>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</si>
  <si>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</si>
  <si>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</si>
  <si>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</si>
  <si>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</si>
  <si>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</si>
  <si>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</si>
  <si>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</si>
  <si>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</si>
  <si>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</si>
  <si>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</si>
  <si>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</si>
  <si>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</si>
  <si>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</si>
  <si>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</si>
  <si>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SÉRGIO LUÍS DA SILVA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</si>
  <si>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</si>
  <si>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</si>
  <si>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</si>
  <si>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</si>
  <si>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</si>
  <si>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</si>
  <si>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</si>
  <si>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</si>
  <si>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</si>
  <si>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</si>
  <si>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</si>
  <si>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</si>
  <si>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</si>
  <si>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</si>
  <si>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</si>
  <si>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</si>
  <si>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</si>
  <si>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</si>
  <si>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</si>
  <si>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</si>
  <si>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</si>
  <si>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</si>
  <si>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</si>
  <si>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</si>
  <si>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</si>
  <si>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</si>
  <si>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</si>
  <si>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</si>
  <si>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</si>
  <si>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</si>
  <si>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</si>
  <si>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</si>
  <si>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</si>
  <si>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</si>
  <si>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</si>
  <si>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</si>
  <si>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</si>
  <si>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</si>
  <si>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</si>
  <si>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</si>
  <si>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</si>
  <si>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</si>
  <si>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</si>
  <si>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</si>
  <si>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</si>
  <si>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</si>
  <si>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</si>
  <si>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</si>
  <si>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</si>
  <si>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</si>
  <si>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</si>
  <si>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</si>
  <si>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</si>
  <si>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</si>
  <si>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</si>
  <si>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</si>
  <si>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</si>
  <si>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</si>
  <si>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</si>
  <si>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</si>
  <si>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</si>
  <si>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</si>
  <si>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</si>
  <si>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</si>
  <si>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</si>
  <si>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</si>
  <si>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</si>
  <si>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</si>
  <si>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</si>
  <si>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</si>
  <si>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</si>
  <si>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</si>
  <si>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</si>
  <si>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</si>
  <si>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</si>
  <si>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</si>
  <si>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</si>
  <si>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</si>
  <si>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</si>
  <si>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</si>
  <si>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</si>
  <si>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</si>
  <si>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</si>
  <si>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</si>
  <si>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</si>
  <si>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</si>
  <si>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</si>
  <si>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</si>
  <si>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</si>
  <si>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</si>
  <si>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</si>
  <si>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</si>
  <si>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</si>
  <si>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</si>
  <si>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</si>
  <si>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</si>
  <si>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</si>
  <si>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</si>
  <si>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</si>
  <si>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</si>
  <si>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</si>
  <si>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</si>
  <si>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</si>
  <si>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</si>
  <si>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</si>
  <si>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</si>
  <si>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</si>
  <si>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</si>
  <si>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</si>
  <si>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</si>
  <si>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</si>
  <si>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</si>
  <si>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</si>
  <si>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</si>
  <si>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</si>
  <si>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</si>
  <si>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</si>
  <si>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</si>
  <si>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</si>
  <si>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</si>
  <si>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</si>
  <si>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</si>
  <si>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</si>
  <si>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</si>
  <si>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</si>
  <si>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</si>
  <si>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</si>
  <si>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</si>
  <si>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</si>
  <si>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</si>
  <si>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</si>
  <si>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</si>
  <si>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</si>
  <si>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</si>
  <si>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</si>
  <si>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</si>
  <si>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</si>
  <si>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</si>
  <si>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</si>
  <si>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</si>
  <si>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</si>
  <si>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</si>
  <si>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</si>
  <si>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</si>
  <si>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</si>
  <si>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</si>
  <si>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</si>
  <si>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</si>
  <si>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</si>
  <si>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</si>
  <si>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</si>
  <si>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</si>
  <si>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</si>
  <si>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</si>
  <si>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OLIVENÇA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</si>
  <si>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</si>
  <si>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</si>
  <si>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</si>
  <si>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</si>
  <si>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</si>
  <si>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</si>
  <si>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</si>
  <si>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</si>
  <si>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</si>
  <si>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</si>
  <si>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</si>
  <si>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</si>
  <si>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</si>
  <si>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</si>
  <si>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</si>
  <si>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</si>
  <si>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</si>
  <si>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</si>
  <si>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</si>
  <si>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</si>
  <si>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</si>
  <si>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</si>
  <si>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</si>
  <si>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</si>
  <si>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</si>
  <si>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</si>
  <si>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</si>
  <si>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</si>
  <si>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</si>
  <si>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</si>
  <si>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</si>
  <si>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</si>
  <si>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</si>
  <si>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</si>
  <si>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</si>
  <si>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</si>
  <si>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</si>
  <si>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</si>
  <si>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</si>
  <si>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</si>
  <si>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</si>
  <si>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</si>
  <si>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</si>
  <si>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</si>
  <si>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</si>
  <si>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</si>
  <si>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</si>
  <si>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</si>
  <si>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</si>
  <si>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</si>
  <si>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</si>
  <si>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</si>
  <si>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</si>
  <si>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</si>
  <si>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</si>
  <si>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</si>
  <si>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</si>
  <si>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</si>
  <si>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</si>
  <si>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</si>
  <si>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</si>
  <si>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</si>
  <si>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</si>
  <si>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</si>
  <si>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PALMEIRA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</si>
  <si>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</si>
  <si>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</si>
  <si>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</si>
  <si>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</si>
  <si>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</si>
  <si>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</si>
  <si>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</si>
  <si>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</si>
  <si>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</si>
  <si>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OLHO D'AGUA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</si>
  <si>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</si>
  <si>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</si>
  <si>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</si>
  <si>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</si>
  <si>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</si>
  <si>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</si>
  <si>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</si>
  <si>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</si>
  <si>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</si>
  <si>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</si>
  <si>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</si>
  <si>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</si>
  <si>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</si>
  <si>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</si>
  <si>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</si>
  <si>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</si>
  <si>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</si>
  <si>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</si>
  <si>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</si>
  <si>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</si>
  <si>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</si>
  <si>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</si>
  <si>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</si>
  <si>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</si>
  <si>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</si>
  <si>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</si>
  <si>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</si>
  <si>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</si>
  <si>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</si>
  <si>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</si>
  <si>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</si>
  <si>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</si>
  <si>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</si>
  <si>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</si>
  <si>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</si>
  <si>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</si>
  <si>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</si>
  <si>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</si>
  <si>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</si>
  <si>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</si>
  <si>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</si>
  <si>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</si>
  <si>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</si>
  <si>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SUHU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</si>
  <si>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</si>
  <si>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</si>
  <si>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</si>
  <si>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</si>
  <si>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</si>
  <si>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</si>
  <si>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</si>
  <si>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</si>
  <si>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</si>
  <si>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</si>
  <si>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</si>
  <si>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</si>
  <si>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</si>
  <si>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</si>
  <si>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</si>
  <si>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</si>
  <si>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</si>
  <si>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</si>
  <si>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</si>
  <si>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</si>
  <si>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</si>
  <si>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</si>
  <si>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</si>
  <si>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</si>
  <si>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</si>
  <si>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</si>
  <si>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</si>
  <si>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</si>
  <si>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</si>
  <si>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</si>
  <si>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</si>
  <si>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</si>
  <si>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</si>
  <si>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</si>
  <si>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</si>
  <si>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</si>
  <si>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</si>
  <si>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</si>
  <si>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</si>
  <si>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</si>
  <si>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</si>
  <si>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</si>
  <si>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</si>
  <si>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</si>
  <si>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</si>
  <si>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</si>
  <si>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</si>
  <si>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</si>
  <si>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</si>
  <si>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</si>
  <si>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</si>
  <si>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</si>
  <si>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</si>
  <si>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</si>
  <si>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</si>
  <si>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</si>
  <si>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</si>
  <si>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</si>
  <si>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</si>
  <si>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</si>
  <si>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</si>
  <si>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</si>
  <si>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</si>
  <si>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</si>
  <si>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</si>
  <si>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</si>
  <si>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</si>
  <si>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</si>
  <si>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</si>
  <si>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</si>
  <si>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</si>
  <si>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</si>
  <si>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</si>
  <si>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</si>
  <si>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</si>
  <si>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</si>
  <si>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</si>
  <si>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</si>
  <si>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</si>
  <si>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</si>
  <si>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</si>
  <si>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</si>
  <si>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</si>
  <si>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</si>
  <si>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</si>
  <si>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</si>
  <si>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</si>
  <si>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MECEIO</t>
  </si>
  <si>
    <t>EMANUEL FASTINO CORREIA DA SILVA</t>
  </si>
  <si>
    <t>JAIR JAMES COSTA JR</t>
  </si>
  <si>
    <t>VICE-PRESIDÊNCIA DE GESTÃO CORPORATIVA-VGC
SUPERINTENDÊNCIA DE SUPRIMENTOS E LOGÍSTICA-SULOS
GERÊNCIA DE SERVIÇOS GERAIS-GESEA
SUPERVISÃO DE TRANSPORTES – SUPTRAN
FROTA CASAL 2024
CONTRATO Nº 03/2024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</si>
  <si>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</si>
  <si>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</si>
  <si>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</si>
  <si>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</si>
  <si>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</si>
  <si>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</si>
  <si>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</si>
  <si>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</si>
  <si>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</si>
  <si>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</si>
  <si>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</si>
  <si>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</si>
  <si>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</si>
  <si>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</si>
  <si>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MARCOS ANTONIO DE OLIVEIRA</t>
  </si>
  <si>
    <t>FELIPE MARTINS SOARES</t>
  </si>
  <si>
    <t>BENIGNO JOVELINO</t>
  </si>
  <si>
    <t>IVALDECK</t>
  </si>
  <si>
    <t>JOSE MACELIANO</t>
  </si>
  <si>
    <t>MARCOS CORDEIRO</t>
  </si>
  <si>
    <t>ADRIANO SANTOS</t>
  </si>
  <si>
    <t>MARCOS ANTONIO COSTA</t>
  </si>
  <si>
    <t>JACJSON RODRIGUES</t>
  </si>
  <si>
    <t>WOLFFGAMGMADEU R. LEMOS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</si>
  <si>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</si>
  <si>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</si>
  <si>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</si>
  <si>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</si>
  <si>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</si>
  <si>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</si>
  <si>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</si>
  <si>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</si>
  <si>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</si>
  <si>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MARIA JOSE</t>
  </si>
  <si>
    <t>ALLYSSON FERRO NEVES</t>
  </si>
  <si>
    <t>WESCLEY RUAN GALDINO</t>
  </si>
  <si>
    <t>YARA GOMES</t>
  </si>
  <si>
    <t>THIAGO</t>
  </si>
  <si>
    <t>BEROALDO SEVERINO</t>
  </si>
  <si>
    <t>CLOVES DOS SANTOS</t>
  </si>
  <si>
    <t>JOSE EDUARDO</t>
  </si>
  <si>
    <t>JANE GLEIDE</t>
  </si>
  <si>
    <t>ALICE RAMOS</t>
  </si>
  <si>
    <t>ITALO BARROS</t>
  </si>
  <si>
    <t>JAMES CALHEIROS</t>
  </si>
  <si>
    <t>RODRIGO FERNANDO</t>
  </si>
  <si>
    <t>ANTONIO JOAQUIM</t>
  </si>
  <si>
    <t>GILSON FELIX</t>
  </si>
  <si>
    <t>JOSE ARNALDO</t>
  </si>
  <si>
    <t>KELLY</t>
  </si>
  <si>
    <t>ELUZIA OLIVEIRA</t>
  </si>
  <si>
    <t>DEBORA CRISTINA</t>
  </si>
  <si>
    <t>JAMES</t>
  </si>
  <si>
    <t>ANDRE LUIS</t>
  </si>
  <si>
    <t>GILENO MARQUE LUZ</t>
  </si>
  <si>
    <t xml:space="preserve">ANTONIO FERREIRA </t>
  </si>
  <si>
    <t>ANDRE SOARES DA SILVA</t>
  </si>
  <si>
    <t>FLAVIA CRISTINA</t>
  </si>
  <si>
    <t>RANGEL</t>
  </si>
  <si>
    <t>JURANDIR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</si>
  <si>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</si>
  <si>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</si>
  <si>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</si>
  <si>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</si>
  <si>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</si>
  <si>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</si>
  <si>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</si>
  <si>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</si>
  <si>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</si>
  <si>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</si>
  <si>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</si>
  <si>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JOSÉ EDUARDO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</si>
  <si>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</si>
  <si>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</si>
  <si>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</si>
  <si>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</si>
  <si>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</si>
  <si>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</si>
  <si>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SANDRO LUCAS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</si>
  <si>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</si>
  <si>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</si>
  <si>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</si>
  <si>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</si>
  <si>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</si>
  <si>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</si>
  <si>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</si>
  <si>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</si>
  <si>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</si>
  <si>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</si>
  <si>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</si>
  <si>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</si>
  <si>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</si>
  <si>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</si>
  <si>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SILVIA LAYSA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</si>
  <si>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</si>
  <si>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</si>
  <si>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</si>
  <si>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</si>
  <si>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</si>
  <si>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</si>
  <si>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</si>
  <si>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</si>
  <si>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</si>
  <si>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</si>
  <si>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</si>
  <si>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</si>
  <si>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</si>
  <si>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</si>
  <si>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</si>
  <si>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</si>
  <si>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</si>
  <si>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</si>
  <si>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</si>
  <si>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</si>
  <si>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</si>
  <si>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</si>
  <si>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</si>
  <si>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</si>
  <si>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</si>
  <si>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</si>
  <si>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</si>
  <si>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</si>
  <si>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</si>
  <si>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</si>
  <si>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</si>
  <si>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</si>
  <si>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</si>
  <si>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</si>
  <si>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</si>
  <si>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</si>
  <si>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</si>
  <si>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</si>
  <si>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</si>
  <si>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</si>
  <si>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</si>
  <si>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</si>
  <si>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</si>
  <si>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</si>
  <si>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</si>
  <si>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</si>
  <si>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</si>
  <si>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</si>
  <si>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</si>
  <si>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</si>
  <si>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</si>
  <si>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</si>
  <si>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</si>
  <si>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</si>
  <si>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</si>
  <si>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</si>
  <si>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</si>
  <si>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</si>
  <si>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</si>
  <si>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</si>
  <si>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</si>
  <si>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</si>
  <si>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</si>
  <si>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</si>
  <si>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</si>
  <si>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</si>
  <si>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</si>
  <si>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</si>
  <si>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</si>
  <si>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</si>
  <si>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</si>
  <si>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</si>
  <si>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</si>
  <si>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</si>
  <si>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</si>
  <si>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</si>
  <si>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</si>
  <si>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</si>
  <si>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</si>
  <si>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</si>
  <si>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</si>
  <si>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</si>
  <si>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</si>
  <si>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</si>
  <si>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</si>
  <si>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</si>
  <si>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</si>
  <si>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</si>
  <si>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</si>
  <si>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</si>
  <si>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</si>
  <si>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</si>
  <si>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</si>
  <si>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</si>
  <si>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</si>
  <si>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</si>
  <si>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</si>
  <si>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</si>
  <si>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</si>
  <si>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</si>
  <si>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</si>
  <si>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</si>
  <si>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</si>
  <si>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</si>
  <si>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</si>
  <si>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</si>
  <si>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</si>
  <si>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</si>
  <si>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</si>
  <si>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</si>
  <si>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</si>
  <si>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</si>
  <si>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</si>
  <si>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</si>
  <si>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</si>
  <si>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</si>
  <si>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</si>
  <si>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</si>
  <si>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</si>
  <si>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</si>
  <si>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</si>
  <si>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</si>
  <si>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</si>
  <si>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</si>
  <si>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</si>
  <si>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</si>
  <si>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</si>
  <si>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</si>
  <si>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</si>
  <si>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</si>
  <si>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</si>
  <si>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</si>
  <si>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</si>
  <si>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</si>
  <si>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</si>
  <si>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</si>
  <si>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</si>
  <si>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</si>
  <si>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</si>
  <si>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</si>
  <si>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</si>
  <si>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</si>
  <si>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</si>
  <si>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</si>
  <si>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</si>
  <si>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</si>
  <si>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</si>
  <si>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</si>
  <si>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</si>
  <si>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</si>
  <si>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</si>
  <si>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</si>
  <si>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</si>
  <si>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</si>
  <si>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</si>
  <si>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</si>
  <si>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</si>
  <si>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</si>
  <si>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</si>
  <si>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</si>
  <si>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</si>
  <si>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</si>
  <si>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</si>
  <si>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</si>
  <si>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</si>
  <si>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</si>
  <si>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</si>
  <si>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</si>
  <si>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</si>
  <si>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</si>
  <si>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</si>
  <si>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</si>
  <si>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</si>
  <si>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</si>
  <si>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</si>
  <si>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</si>
  <si>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</si>
  <si>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</si>
  <si>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</si>
  <si>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</si>
  <si>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</si>
  <si>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</si>
  <si>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</si>
  <si>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</si>
  <si>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</si>
  <si>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</si>
  <si>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</si>
  <si>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</si>
  <si>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</si>
  <si>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</si>
  <si>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</si>
  <si>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</si>
  <si>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</si>
  <si>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</si>
  <si>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</si>
  <si>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</si>
  <si>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</si>
  <si>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</si>
  <si>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</si>
  <si>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</si>
  <si>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</si>
  <si>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</si>
  <si>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</si>
  <si>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</si>
  <si>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</si>
  <si>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</si>
  <si>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</si>
  <si>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</si>
  <si>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</si>
  <si>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</si>
  <si>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</si>
  <si>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</si>
  <si>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</si>
  <si>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</si>
  <si>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</si>
  <si>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</si>
  <si>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</si>
  <si>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</si>
  <si>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</si>
  <si>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</si>
  <si>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</si>
  <si>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</si>
  <si>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</si>
  <si>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</si>
  <si>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</si>
  <si>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</si>
  <si>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</si>
  <si>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</si>
  <si>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</si>
  <si>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</si>
  <si>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</si>
  <si>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</si>
  <si>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</si>
  <si>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</si>
  <si>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</si>
  <si>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</si>
  <si>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</si>
  <si>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</si>
  <si>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</si>
  <si>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</si>
  <si>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</si>
  <si>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</si>
  <si>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</si>
  <si>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</si>
  <si>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</si>
  <si>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</si>
  <si>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</si>
  <si>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</si>
  <si>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</si>
  <si>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</si>
  <si>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</si>
  <si>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</si>
  <si>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</si>
  <si>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</si>
  <si>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</si>
  <si>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</si>
  <si>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</si>
  <si>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</si>
  <si>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</si>
  <si>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</si>
  <si>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</si>
  <si>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</si>
  <si>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</si>
  <si>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</si>
  <si>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</si>
  <si>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</si>
  <si>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</si>
  <si>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</si>
  <si>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</si>
  <si>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</si>
  <si>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</si>
  <si>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</si>
  <si>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</si>
  <si>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</si>
  <si>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</si>
  <si>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</si>
  <si>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</si>
  <si>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</si>
  <si>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</si>
  <si>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</si>
  <si>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</si>
  <si>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</si>
  <si>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</si>
  <si>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</si>
  <si>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</si>
  <si>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</si>
  <si>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</si>
  <si>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</si>
  <si>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</si>
  <si>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</si>
  <si>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</si>
  <si>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</si>
  <si>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</si>
  <si>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</si>
  <si>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</si>
  <si>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</si>
  <si>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</si>
  <si>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</si>
  <si>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</si>
  <si>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</si>
  <si>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</si>
  <si>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</si>
  <si>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</si>
  <si>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</si>
  <si>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</si>
  <si>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</si>
  <si>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</si>
  <si>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</si>
  <si>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</si>
  <si>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</si>
  <si>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</si>
  <si>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</si>
  <si>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</si>
  <si>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</si>
  <si>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</si>
  <si>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</si>
  <si>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</si>
  <si>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</si>
  <si>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</si>
  <si>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</si>
  <si>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</si>
  <si>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</si>
  <si>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</si>
  <si>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</si>
  <si>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</si>
  <si>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</si>
  <si>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</si>
  <si>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</si>
  <si>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</si>
  <si>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</si>
  <si>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</si>
  <si>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</si>
  <si>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</si>
  <si>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</si>
  <si>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</si>
  <si>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</si>
  <si>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</si>
  <si>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</si>
  <si>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</si>
  <si>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</si>
  <si>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</si>
  <si>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</si>
  <si>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</si>
  <si>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</si>
  <si>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</si>
  <si>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</si>
  <si>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</si>
  <si>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</si>
  <si>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</si>
  <si>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</si>
  <si>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</si>
  <si>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</si>
  <si>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</si>
  <si>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</si>
  <si>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</si>
  <si>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</si>
  <si>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</si>
  <si>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</si>
  <si>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</si>
  <si>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</si>
  <si>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</si>
  <si>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</si>
  <si>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</si>
  <si>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</si>
  <si>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</si>
  <si>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</si>
  <si>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</si>
  <si>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</si>
  <si>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</si>
  <si>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</si>
  <si>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</si>
  <si>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</si>
  <si>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</si>
  <si>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</si>
  <si>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</si>
  <si>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</si>
  <si>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</si>
  <si>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</si>
  <si>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</si>
  <si>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</si>
  <si>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</si>
  <si>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</si>
  <si>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</si>
  <si>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</si>
  <si>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</si>
  <si>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</si>
  <si>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</si>
  <si>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</si>
  <si>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</si>
  <si>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</si>
  <si>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</si>
  <si>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</si>
  <si>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</si>
  <si>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</si>
  <si>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</si>
  <si>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</si>
  <si>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</si>
  <si>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</si>
  <si>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</si>
  <si>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</si>
  <si>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</si>
  <si>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</si>
  <si>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</si>
  <si>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</si>
  <si>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</si>
  <si>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</si>
  <si>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</si>
  <si>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</si>
  <si>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</si>
  <si>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</si>
  <si>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</si>
  <si>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</si>
  <si>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</si>
  <si>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</si>
  <si>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</si>
  <si>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</si>
  <si>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</si>
  <si>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</si>
  <si>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</si>
  <si>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</si>
  <si>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</si>
  <si>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</si>
  <si>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</si>
  <si>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</si>
  <si>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</si>
  <si>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</si>
  <si>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</si>
  <si>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>NMA-0387</t>
  </si>
  <si>
    <t xml:space="preserve">CAMINHÃO </t>
  </si>
  <si>
    <t xml:space="preserve">SUBSTITUIÇÃO DO CAMINHÃO ORI-5983 PELO NMA-0387 DEFINITIVAMENTE </t>
  </si>
  <si>
    <t>SAF-1E00</t>
  </si>
  <si>
    <t xml:space="preserve">QTT-5057 FOI SUBSTITUIDO PELO SAF-1E00 DEFINITUVAMENTE </t>
  </si>
  <si>
    <t>SYS-9E32</t>
  </si>
  <si>
    <t>TRACKER</t>
  </si>
  <si>
    <t>SUNOV</t>
  </si>
  <si>
    <t>RVT-8A23 FOI SUBSTITUIDO PELO TRACKER SYS-9E32</t>
  </si>
  <si>
    <t>JOÃO JOSE DOS SANTOS</t>
  </si>
  <si>
    <t>JANEIDE</t>
  </si>
  <si>
    <t>SAC-7G41</t>
  </si>
  <si>
    <t>QWL-7377 FOI SUBSTITUIDO PELO GOL SAC-7G41 DIA 10/06/2024</t>
  </si>
  <si>
    <t>BOM-6484</t>
  </si>
  <si>
    <t>GES-4000</t>
  </si>
  <si>
    <t>GRE-8527</t>
  </si>
  <si>
    <t>ROÇADEIRA</t>
  </si>
  <si>
    <t>ROC-6059</t>
  </si>
  <si>
    <t>ROC-6056</t>
  </si>
  <si>
    <t>ROC-6058</t>
  </si>
  <si>
    <t>TBC-5A01</t>
  </si>
  <si>
    <t>TBC-5A02</t>
  </si>
  <si>
    <t>TBC-5A03</t>
  </si>
  <si>
    <t>TBC-5A04</t>
  </si>
  <si>
    <t>SAMUEL VALERIO DA SILVA</t>
  </si>
  <si>
    <t>SAD-2G61</t>
  </si>
  <si>
    <t>S.SEBASTIÃO</t>
  </si>
  <si>
    <t>CORS</t>
  </si>
  <si>
    <t>QWG-9225 FOI SUBSTITUIDO PELA S10 SAD-2G61 DIA 22/07/2024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</si>
</sst>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6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  <font>
      <sz val="14"/>
      <color rgb="FFFF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54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44" fontId="12" fillId="9" borderId="4" xfId="0" applyNumberFormat="1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/>
    </xf>
    <xf numFmtId="2" fontId="12" fillId="14" borderId="2" xfId="8" applyNumberFormat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44" fontId="12" fillId="14" borderId="2" xfId="8" applyNumberFormat="1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14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5" fillId="8" borderId="2" xfId="8" applyFont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 wrapText="1"/>
    </xf>
    <xf numFmtId="44" fontId="45" fillId="8" borderId="2" xfId="8" applyNumberFormat="1" applyFont="1" applyBorder="1" applyAlignment="1">
      <alignment horizontal="center" vertical="center"/>
    </xf>
    <xf numFmtId="8" fontId="45" fillId="8" borderId="2" xfId="8" applyNumberFormat="1" applyFont="1" applyBorder="1" applyAlignment="1">
      <alignment horizontal="center" vertical="center"/>
    </xf>
    <xf numFmtId="14" fontId="45" fillId="8" borderId="2" xfId="8" applyNumberFormat="1" applyFont="1" applyBorder="1" applyAlignment="1">
      <alignment horizontal="center" vertical="center"/>
    </xf>
    <xf numFmtId="2" fontId="45" fillId="8" borderId="2" xfId="8" applyNumberFormat="1" applyFont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14" borderId="2" xfId="0" applyNumberFormat="1" applyFont="1" applyFill="1" applyBorder="1" applyAlignment="1">
      <alignment horizontal="center" vertical="center"/>
    </xf>
    <xf numFmtId="0" fontId="45" fillId="8" borderId="2" xfId="8" applyFont="1" applyBorder="1" applyAlignment="1">
      <alignment horizontal="center" vertical="center" wrapText="1"/>
    </xf>
    <xf numFmtId="164" fontId="45" fillId="8" borderId="2" xfId="8" applyNumberFormat="1" applyFont="1" applyBorder="1" applyAlignment="1">
      <alignment horizontal="center" vertical="center"/>
    </xf>
    <xf numFmtId="0" fontId="45" fillId="22" borderId="2" xfId="0" applyFont="1" applyFill="1" applyBorder="1" applyAlignment="1">
      <alignment horizontal="center" vertical="center"/>
    </xf>
    <xf numFmtId="0" fontId="45" fillId="22" borderId="3" xfId="0" applyFont="1" applyFill="1" applyBorder="1" applyAlignment="1">
      <alignment horizontal="center" vertical="center"/>
    </xf>
    <xf numFmtId="0" fontId="45" fillId="22" borderId="4" xfId="0" applyFont="1" applyFill="1" applyBorder="1" applyAlignment="1">
      <alignment horizontal="center" vertical="center"/>
    </xf>
    <xf numFmtId="0" fontId="45" fillId="14" borderId="4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5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0" fontId="22" fillId="21" borderId="25" xfId="0" applyFont="1" applyFill="1" applyBorder="1" applyAlignment="1">
      <alignment horizontal="center" vertical="center"/>
    </xf>
    <xf numFmtId="44" fontId="12" fillId="9" borderId="2" xfId="0" applyNumberFormat="1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45" fillId="9" borderId="21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41" borderId="10" xfId="12" applyFont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39" fillId="41" borderId="2" xfId="12" applyFont="1" applyBorder="1" applyAlignment="1">
      <alignment horizontal="center" vertical="center"/>
    </xf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0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4" fontId="39" fillId="12" borderId="10" xfId="12" applyNumberFormat="1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 vertical="center"/>
    </xf>
    <xf numFmtId="0" fontId="39" fillId="41" borderId="2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17" xfId="12" applyFont="1" applyBorder="1" applyAlignment="1">
      <alignment horizontal="center" vertic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0" fontId="39" fillId="41" borderId="34" xfId="12" applyFont="1" applyBorder="1" applyAlignment="1">
      <alignment horizontal="center" vertic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27" fillId="33" borderId="0" xfId="0" applyFont="1" applyFill="1" applyAlignment="1">
      <alignment horizontal="center"/>
    </xf>
    <xf numFmtId="0" fontId="0" fillId="34" borderId="15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Moeda" xfId="1" builtinId="4"/>
    <cellStyle name="Neutro" xfId="3" builtinId="28"/>
    <cellStyle name="Normal" xfId="0" builtinId="0"/>
    <cellStyle name="Normal 2" xfId="9" xr:uid="{00000000-0005-0000-0000-00000D000000}"/>
    <cellStyle name="Ruim" xfId="2" builtinId="27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106-45B7-8943-98F4ABB82477}"/>
                </c:ext>
              </c:extLst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172416"/>
        <c:axId val="282186496"/>
        <c:axId val="0"/>
      </c:bar3DChart>
      <c:catAx>
        <c:axId val="2821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186496"/>
        <c:crosses val="autoZero"/>
        <c:auto val="1"/>
        <c:lblAlgn val="ctr"/>
        <c:lblOffset val="100"/>
        <c:noMultiLvlLbl val="0"/>
      </c:catAx>
      <c:valAx>
        <c:axId val="28218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17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57024"/>
        <c:axId val="291071104"/>
      </c:barChart>
      <c:catAx>
        <c:axId val="2910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071104"/>
        <c:crosses val="autoZero"/>
        <c:auto val="1"/>
        <c:lblAlgn val="ctr"/>
        <c:lblOffset val="100"/>
        <c:noMultiLvlLbl val="0"/>
      </c:catAx>
      <c:valAx>
        <c:axId val="2910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05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E9-4AB4-A874-C106473ACC04}"/>
                </c:ext>
              </c:extLst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0181504"/>
        <c:axId val="290183040"/>
        <c:axId val="0"/>
      </c:bar3DChart>
      <c:catAx>
        <c:axId val="2901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183040"/>
        <c:crosses val="autoZero"/>
        <c:auto val="1"/>
        <c:lblAlgn val="ctr"/>
        <c:lblOffset val="100"/>
        <c:noMultiLvlLbl val="0"/>
      </c:catAx>
      <c:valAx>
        <c:axId val="2901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18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207424"/>
        <c:axId val="291217408"/>
      </c:barChart>
      <c:catAx>
        <c:axId val="2912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217408"/>
        <c:crosses val="autoZero"/>
        <c:auto val="1"/>
        <c:lblAlgn val="ctr"/>
        <c:lblOffset val="100"/>
        <c:noMultiLvlLbl val="0"/>
      </c:catAx>
      <c:valAx>
        <c:axId val="2912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20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2" name="CustomShape 1" hidden="1">
          <a:extLst>
            <a:ext uri="{FF2B5EF4-FFF2-40B4-BE49-F238E27FC236}">
              <a16:creationId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3" name="CustomShape 1" hidden="1">
          <a:extLst>
            <a:ext uri="{FF2B5EF4-FFF2-40B4-BE49-F238E27FC236}">
              <a16:creationId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4" name="CustomShape 1" hidden="1">
          <a:extLst>
            <a:ext uri="{FF2B5EF4-FFF2-40B4-BE49-F238E27FC236}">
              <a16:creationId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5" name="CustomShape 1" hidden="1">
          <a:extLst>
            <a:ext uri="{FF2B5EF4-FFF2-40B4-BE49-F238E27FC236}">
              <a16:creationId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6" name="CustomShape 1" hidden="1">
          <a:extLst>
            <a:ext uri="{FF2B5EF4-FFF2-40B4-BE49-F238E27FC236}">
              <a16:creationId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7" name="CustomShape 1" hidden="1">
          <a:extLst>
            <a:ext uri="{FF2B5EF4-FFF2-40B4-BE49-F238E27FC236}">
              <a16:creationId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8" name="CustomShape 1" hidden="1">
          <a:extLst>
            <a:ext uri="{FF2B5EF4-FFF2-40B4-BE49-F238E27FC236}">
              <a16:creationId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29" name="CustomShape 1" hidden="1">
          <a:extLst>
            <a:ext uri="{FF2B5EF4-FFF2-40B4-BE49-F238E27FC236}">
              <a16:creationId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0" name="CustomShape 1" hidden="1">
          <a:extLst>
            <a:ext uri="{FF2B5EF4-FFF2-40B4-BE49-F238E27FC236}">
              <a16:creationId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1" name="CustomShape 1" hidden="1">
          <a:extLst>
            <a:ext uri="{FF2B5EF4-FFF2-40B4-BE49-F238E27FC236}">
              <a16:creationId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2" name="CustomShape 1" hidden="1">
          <a:extLst>
            <a:ext uri="{FF2B5EF4-FFF2-40B4-BE49-F238E27FC236}">
              <a16:creationId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3" name="CustomShape 1" hidden="1">
          <a:extLst>
            <a:ext uri="{FF2B5EF4-FFF2-40B4-BE49-F238E27FC236}">
              <a16:creationId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4" name="CustomShape 1" hidden="1">
          <a:extLst>
            <a:ext uri="{FF2B5EF4-FFF2-40B4-BE49-F238E27FC236}">
              <a16:creationId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5" name="CustomShape 1" hidden="1">
          <a:extLst>
            <a:ext uri="{FF2B5EF4-FFF2-40B4-BE49-F238E27FC236}">
              <a16:creationId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6" name="CustomShape 1" hidden="1">
          <a:extLst>
            <a:ext uri="{FF2B5EF4-FFF2-40B4-BE49-F238E27FC236}">
              <a16:creationId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7" name="CustomShape 1" hidden="1">
          <a:extLst>
            <a:ext uri="{FF2B5EF4-FFF2-40B4-BE49-F238E27FC236}">
              <a16:creationId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8" name="CustomShape 1" hidden="1">
          <a:extLst>
            <a:ext uri="{FF2B5EF4-FFF2-40B4-BE49-F238E27FC236}">
              <a16:creationId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39" name="CustomShape 1" hidden="1">
          <a:extLst>
            <a:ext uri="{FF2B5EF4-FFF2-40B4-BE49-F238E27FC236}">
              <a16:creationId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0" name="CustomShape 1" hidden="1">
          <a:extLst>
            <a:ext uri="{FF2B5EF4-FFF2-40B4-BE49-F238E27FC236}">
              <a16:creationId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1" name="CustomShape 1" hidden="1">
          <a:extLst>
            <a:ext uri="{FF2B5EF4-FFF2-40B4-BE49-F238E27FC236}">
              <a16:creationId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2" name="CustomShape 1" hidden="1">
          <a:extLst>
            <a:ext uri="{FF2B5EF4-FFF2-40B4-BE49-F238E27FC236}">
              <a16:creationId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3" name="CustomShape 1" hidden="1">
          <a:extLst>
            <a:ext uri="{FF2B5EF4-FFF2-40B4-BE49-F238E27FC236}">
              <a16:creationId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4" name="CustomShape 1" hidden="1">
          <a:extLst>
            <a:ext uri="{FF2B5EF4-FFF2-40B4-BE49-F238E27FC236}">
              <a16:creationId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5" name="CustomShape 1" hidden="1">
          <a:extLst>
            <a:ext uri="{FF2B5EF4-FFF2-40B4-BE49-F238E27FC236}">
              <a16:creationId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6" name="CustomShape 1" hidden="1">
          <a:extLst>
            <a:ext uri="{FF2B5EF4-FFF2-40B4-BE49-F238E27FC236}">
              <a16:creationId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7" name="CustomShape 1" hidden="1">
          <a:extLst>
            <a:ext uri="{FF2B5EF4-FFF2-40B4-BE49-F238E27FC236}">
              <a16:creationId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8" name="CustomShape 1" hidden="1">
          <a:extLst>
            <a:ext uri="{FF2B5EF4-FFF2-40B4-BE49-F238E27FC236}">
              <a16:creationId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49" name="CustomShape 1" hidden="1">
          <a:extLst>
            <a:ext uri="{FF2B5EF4-FFF2-40B4-BE49-F238E27FC236}">
              <a16:creationId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0" name="CustomShape 1" hidden="1">
          <a:extLst>
            <a:ext uri="{FF2B5EF4-FFF2-40B4-BE49-F238E27FC236}">
              <a16:creationId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1" name="CustomShape 1" hidden="1">
          <a:extLst>
            <a:ext uri="{FF2B5EF4-FFF2-40B4-BE49-F238E27FC236}">
              <a16:creationId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2" name="CustomShape 1" hidden="1">
          <a:extLst>
            <a:ext uri="{FF2B5EF4-FFF2-40B4-BE49-F238E27FC236}">
              <a16:creationId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3" name="CustomShape 1" hidden="1">
          <a:extLst>
            <a:ext uri="{FF2B5EF4-FFF2-40B4-BE49-F238E27FC236}">
              <a16:creationId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4" name="CustomShape 1" hidden="1">
          <a:extLst>
            <a:ext uri="{FF2B5EF4-FFF2-40B4-BE49-F238E27FC236}">
              <a16:creationId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5" name="CustomShape 1" hidden="1">
          <a:extLst>
            <a:ext uri="{FF2B5EF4-FFF2-40B4-BE49-F238E27FC236}">
              <a16:creationId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6" name="CustomShape 1" hidden="1">
          <a:extLst>
            <a:ext uri="{FF2B5EF4-FFF2-40B4-BE49-F238E27FC236}">
              <a16:creationId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7" name="CustomShape 1" hidden="1">
          <a:extLst>
            <a:ext uri="{FF2B5EF4-FFF2-40B4-BE49-F238E27FC236}">
              <a16:creationId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8" name="CustomShape 1" hidden="1">
          <a:extLst>
            <a:ext uri="{FF2B5EF4-FFF2-40B4-BE49-F238E27FC236}">
              <a16:creationId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59" name="CustomShape 1" hidden="1">
          <a:extLst>
            <a:ext uri="{FF2B5EF4-FFF2-40B4-BE49-F238E27FC236}">
              <a16:creationId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0" name="CustomShape 1" hidden="1">
          <a:extLst>
            <a:ext uri="{FF2B5EF4-FFF2-40B4-BE49-F238E27FC236}">
              <a16:creationId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1" name="CustomShape 1" hidden="1">
          <a:extLst>
            <a:ext uri="{FF2B5EF4-FFF2-40B4-BE49-F238E27FC236}">
              <a16:creationId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2" name="CustomShape 1" hidden="1">
          <a:extLst>
            <a:ext uri="{FF2B5EF4-FFF2-40B4-BE49-F238E27FC236}">
              <a16:creationId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3" name="CustomShape 1" hidden="1">
          <a:extLst>
            <a:ext uri="{FF2B5EF4-FFF2-40B4-BE49-F238E27FC236}">
              <a16:creationId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4" name="CustomShape 1" hidden="1">
          <a:extLst>
            <a:ext uri="{FF2B5EF4-FFF2-40B4-BE49-F238E27FC236}">
              <a16:creationId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5" name="CustomShape 1" hidden="1">
          <a:extLst>
            <a:ext uri="{FF2B5EF4-FFF2-40B4-BE49-F238E27FC236}">
              <a16:creationId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6" name="CustomShape 1" hidden="1">
          <a:extLst>
            <a:ext uri="{FF2B5EF4-FFF2-40B4-BE49-F238E27FC236}">
              <a16:creationId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7" name="CustomShape 1" hidden="1">
          <a:extLst>
            <a:ext uri="{FF2B5EF4-FFF2-40B4-BE49-F238E27FC236}">
              <a16:creationId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8" name="CustomShape 1" hidden="1">
          <a:extLst>
            <a:ext uri="{FF2B5EF4-FFF2-40B4-BE49-F238E27FC236}">
              <a16:creationId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69" name="CustomShape 1" hidden="1">
          <a:extLst>
            <a:ext uri="{FF2B5EF4-FFF2-40B4-BE49-F238E27FC236}">
              <a16:creationId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0" name="CustomShape 1" hidden="1">
          <a:extLst>
            <a:ext uri="{FF2B5EF4-FFF2-40B4-BE49-F238E27FC236}">
              <a16:creationId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1" name="CustomShape 1" hidden="1">
          <a:extLst>
            <a:ext uri="{FF2B5EF4-FFF2-40B4-BE49-F238E27FC236}">
              <a16:creationId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2" name="CustomShape 1" hidden="1">
          <a:extLst>
            <a:ext uri="{FF2B5EF4-FFF2-40B4-BE49-F238E27FC236}">
              <a16:creationId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3" name="CustomShape 1" hidden="1">
          <a:extLst>
            <a:ext uri="{FF2B5EF4-FFF2-40B4-BE49-F238E27FC236}">
              <a16:creationId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4" name="CustomShape 1" hidden="1">
          <a:extLst>
            <a:ext uri="{FF2B5EF4-FFF2-40B4-BE49-F238E27FC236}">
              <a16:creationId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5" name="CustomShape 1" hidden="1">
          <a:extLst>
            <a:ext uri="{FF2B5EF4-FFF2-40B4-BE49-F238E27FC236}">
              <a16:creationId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6" name="CustomShape 1" hidden="1">
          <a:extLst>
            <a:ext uri="{FF2B5EF4-FFF2-40B4-BE49-F238E27FC236}">
              <a16:creationId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7" name="CustomShape 1" hidden="1">
          <a:extLst>
            <a:ext uri="{FF2B5EF4-FFF2-40B4-BE49-F238E27FC236}">
              <a16:creationId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8" name="CustomShape 1" hidden="1">
          <a:extLst>
            <a:ext uri="{FF2B5EF4-FFF2-40B4-BE49-F238E27FC236}">
              <a16:creationId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79" name="CustomShape 1" hidden="1">
          <a:extLst>
            <a:ext uri="{FF2B5EF4-FFF2-40B4-BE49-F238E27FC236}">
              <a16:creationId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0" name="CustomShape 1" hidden="1">
          <a:extLst>
            <a:ext uri="{FF2B5EF4-FFF2-40B4-BE49-F238E27FC236}">
              <a16:creationId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1" name="CustomShape 1" hidden="1">
          <a:extLst>
            <a:ext uri="{FF2B5EF4-FFF2-40B4-BE49-F238E27FC236}">
              <a16:creationId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2" name="CustomShape 1" hidden="1">
          <a:extLst>
            <a:ext uri="{FF2B5EF4-FFF2-40B4-BE49-F238E27FC236}">
              <a16:creationId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3" name="CustomShape 1" hidden="1">
          <a:extLst>
            <a:ext uri="{FF2B5EF4-FFF2-40B4-BE49-F238E27FC236}">
              <a16:creationId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4" name="CustomShape 1" hidden="1">
          <a:extLst>
            <a:ext uri="{FF2B5EF4-FFF2-40B4-BE49-F238E27FC236}">
              <a16:creationId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5" name="CustomShape 1" hidden="1">
          <a:extLst>
            <a:ext uri="{FF2B5EF4-FFF2-40B4-BE49-F238E27FC236}">
              <a16:creationId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6" name="CustomShape 1" hidden="1">
          <a:extLst>
            <a:ext uri="{FF2B5EF4-FFF2-40B4-BE49-F238E27FC236}">
              <a16:creationId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7" name="CustomShape 1" hidden="1">
          <a:extLst>
            <a:ext uri="{FF2B5EF4-FFF2-40B4-BE49-F238E27FC236}">
              <a16:creationId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8" name="CustomShape 1" hidden="1">
          <a:extLst>
            <a:ext uri="{FF2B5EF4-FFF2-40B4-BE49-F238E27FC236}">
              <a16:creationId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89" name="CustomShape 1" hidden="1">
          <a:extLst>
            <a:ext uri="{FF2B5EF4-FFF2-40B4-BE49-F238E27FC236}">
              <a16:creationId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0" name="CustomShape 1" hidden="1">
          <a:extLst>
            <a:ext uri="{FF2B5EF4-FFF2-40B4-BE49-F238E27FC236}">
              <a16:creationId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1" name="CustomShape 1" hidden="1">
          <a:extLst>
            <a:ext uri="{FF2B5EF4-FFF2-40B4-BE49-F238E27FC236}">
              <a16:creationId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2" name="CustomShape 1" hidden="1">
          <a:extLst>
            <a:ext uri="{FF2B5EF4-FFF2-40B4-BE49-F238E27FC236}">
              <a16:creationId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53</xdr:row>
      <xdr:rowOff>77019</xdr:rowOff>
    </xdr:to>
    <xdr:sp macro="" textlink="">
      <xdr:nvSpPr>
        <xdr:cNvPr id="193" name="CustomShape 1" hidden="1">
          <a:extLst>
            <a:ext uri="{FF2B5EF4-FFF2-40B4-BE49-F238E27FC236}">
              <a16:creationId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4" name="CustomShape 1" hidden="1">
          <a:extLst>
            <a:ext uri="{FF2B5EF4-FFF2-40B4-BE49-F238E27FC236}">
              <a16:creationId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5" name="CustomShape 1" hidden="1">
          <a:extLst>
            <a:ext uri="{FF2B5EF4-FFF2-40B4-BE49-F238E27FC236}">
              <a16:creationId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6" name="CustomShape 1" hidden="1">
          <a:extLst>
            <a:ext uri="{FF2B5EF4-FFF2-40B4-BE49-F238E27FC236}">
              <a16:creationId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7" name="CustomShape 1" hidden="1">
          <a:extLst>
            <a:ext uri="{FF2B5EF4-FFF2-40B4-BE49-F238E27FC236}">
              <a16:creationId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8" name="CustomShape 1" hidden="1">
          <a:extLst>
            <a:ext uri="{FF2B5EF4-FFF2-40B4-BE49-F238E27FC236}">
              <a16:creationId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199" name="CustomShape 1" hidden="1">
          <a:extLst>
            <a:ext uri="{FF2B5EF4-FFF2-40B4-BE49-F238E27FC236}">
              <a16:creationId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0" name="CustomShape 1" hidden="1">
          <a:extLst>
            <a:ext uri="{FF2B5EF4-FFF2-40B4-BE49-F238E27FC236}">
              <a16:creationId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1" name="CustomShape 1" hidden="1">
          <a:extLst>
            <a:ext uri="{FF2B5EF4-FFF2-40B4-BE49-F238E27FC236}">
              <a16:creationId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2" name="CustomShape 1" hidden="1">
          <a:extLst>
            <a:ext uri="{FF2B5EF4-FFF2-40B4-BE49-F238E27FC236}">
              <a16:creationId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3" name="CustomShape 1" hidden="1">
          <a:extLst>
            <a:ext uri="{FF2B5EF4-FFF2-40B4-BE49-F238E27FC236}">
              <a16:creationId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4" name="CustomShape 1" hidden="1">
          <a:extLst>
            <a:ext uri="{FF2B5EF4-FFF2-40B4-BE49-F238E27FC236}">
              <a16:creationId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5" name="CustomShape 1" hidden="1">
          <a:extLst>
            <a:ext uri="{FF2B5EF4-FFF2-40B4-BE49-F238E27FC236}">
              <a16:creationId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6" name="CustomShape 1" hidden="1">
          <a:extLst>
            <a:ext uri="{FF2B5EF4-FFF2-40B4-BE49-F238E27FC236}">
              <a16:creationId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7" name="CustomShape 1" hidden="1">
          <a:extLst>
            <a:ext uri="{FF2B5EF4-FFF2-40B4-BE49-F238E27FC236}">
              <a16:creationId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8" name="CustomShape 1" hidden="1">
          <a:extLst>
            <a:ext uri="{FF2B5EF4-FFF2-40B4-BE49-F238E27FC236}">
              <a16:creationId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09" name="CustomShape 1" hidden="1">
          <a:extLst>
            <a:ext uri="{FF2B5EF4-FFF2-40B4-BE49-F238E27FC236}">
              <a16:creationId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0" name="CustomShape 1" hidden="1">
          <a:extLst>
            <a:ext uri="{FF2B5EF4-FFF2-40B4-BE49-F238E27FC236}">
              <a16:creationId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1" name="CustomShape 1" hidden="1">
          <a:extLst>
            <a:ext uri="{FF2B5EF4-FFF2-40B4-BE49-F238E27FC236}">
              <a16:creationId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2" name="CustomShape 1" hidden="1">
          <a:extLst>
            <a:ext uri="{FF2B5EF4-FFF2-40B4-BE49-F238E27FC236}">
              <a16:creationId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3" name="CustomShape 1" hidden="1">
          <a:extLst>
            <a:ext uri="{FF2B5EF4-FFF2-40B4-BE49-F238E27FC236}">
              <a16:creationId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4" name="CustomShape 1" hidden="1">
          <a:extLst>
            <a:ext uri="{FF2B5EF4-FFF2-40B4-BE49-F238E27FC236}">
              <a16:creationId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5" name="CustomShape 1" hidden="1">
          <a:extLst>
            <a:ext uri="{FF2B5EF4-FFF2-40B4-BE49-F238E27FC236}">
              <a16:creationId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6" name="CustomShape 1" hidden="1">
          <a:extLst>
            <a:ext uri="{FF2B5EF4-FFF2-40B4-BE49-F238E27FC236}">
              <a16:creationId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7" name="CustomShape 1" hidden="1">
          <a:extLst>
            <a:ext uri="{FF2B5EF4-FFF2-40B4-BE49-F238E27FC236}">
              <a16:creationId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8" name="CustomShape 1" hidden="1">
          <a:extLst>
            <a:ext uri="{FF2B5EF4-FFF2-40B4-BE49-F238E27FC236}">
              <a16:creationId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19" name="CustomShape 1" hidden="1">
          <a:extLst>
            <a:ext uri="{FF2B5EF4-FFF2-40B4-BE49-F238E27FC236}">
              <a16:creationId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0" name="CustomShape 1" hidden="1">
          <a:extLst>
            <a:ext uri="{FF2B5EF4-FFF2-40B4-BE49-F238E27FC236}">
              <a16:creationId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1" name="CustomShape 1" hidden="1">
          <a:extLst>
            <a:ext uri="{FF2B5EF4-FFF2-40B4-BE49-F238E27FC236}">
              <a16:creationId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2" name="CustomShape 1" hidden="1">
          <a:extLst>
            <a:ext uri="{FF2B5EF4-FFF2-40B4-BE49-F238E27FC236}">
              <a16:creationId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3" name="CustomShape 1" hidden="1">
          <a:extLst>
            <a:ext uri="{FF2B5EF4-FFF2-40B4-BE49-F238E27FC236}">
              <a16:creationId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4" name="CustomShape 1" hidden="1">
          <a:extLst>
            <a:ext uri="{FF2B5EF4-FFF2-40B4-BE49-F238E27FC236}">
              <a16:creationId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5" name="CustomShape 1" hidden="1">
          <a:extLst>
            <a:ext uri="{FF2B5EF4-FFF2-40B4-BE49-F238E27FC236}">
              <a16:creationId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6" name="CustomShape 1" hidden="1">
          <a:extLst>
            <a:ext uri="{FF2B5EF4-FFF2-40B4-BE49-F238E27FC236}">
              <a16:creationId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7" name="CustomShape 1" hidden="1">
          <a:extLst>
            <a:ext uri="{FF2B5EF4-FFF2-40B4-BE49-F238E27FC236}">
              <a16:creationId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8" name="CustomShape 1" hidden="1">
          <a:extLst>
            <a:ext uri="{FF2B5EF4-FFF2-40B4-BE49-F238E27FC236}">
              <a16:creationId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29" name="CustomShape 1" hidden="1">
          <a:extLst>
            <a:ext uri="{FF2B5EF4-FFF2-40B4-BE49-F238E27FC236}">
              <a16:creationId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0" name="CustomShape 1" hidden="1">
          <a:extLst>
            <a:ext uri="{FF2B5EF4-FFF2-40B4-BE49-F238E27FC236}">
              <a16:creationId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1" name="CustomShape 1" hidden="1">
          <a:extLst>
            <a:ext uri="{FF2B5EF4-FFF2-40B4-BE49-F238E27FC236}">
              <a16:creationId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2" name="CustomShape 1" hidden="1">
          <a:extLst>
            <a:ext uri="{FF2B5EF4-FFF2-40B4-BE49-F238E27FC236}">
              <a16:creationId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3" name="CustomShape 1" hidden="1">
          <a:extLst>
            <a:ext uri="{FF2B5EF4-FFF2-40B4-BE49-F238E27FC236}">
              <a16:creationId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4" name="CustomShape 1" hidden="1">
          <a:extLst>
            <a:ext uri="{FF2B5EF4-FFF2-40B4-BE49-F238E27FC236}">
              <a16:creationId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5" name="CustomShape 1" hidden="1">
          <a:extLst>
            <a:ext uri="{FF2B5EF4-FFF2-40B4-BE49-F238E27FC236}">
              <a16:creationId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6" name="CustomShape 1" hidden="1">
          <a:extLst>
            <a:ext uri="{FF2B5EF4-FFF2-40B4-BE49-F238E27FC236}">
              <a16:creationId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7" name="CustomShape 1" hidden="1">
          <a:extLst>
            <a:ext uri="{FF2B5EF4-FFF2-40B4-BE49-F238E27FC236}">
              <a16:creationId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8" name="CustomShape 1" hidden="1">
          <a:extLst>
            <a:ext uri="{FF2B5EF4-FFF2-40B4-BE49-F238E27FC236}">
              <a16:creationId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39" name="CustomShape 1" hidden="1">
          <a:extLst>
            <a:ext uri="{FF2B5EF4-FFF2-40B4-BE49-F238E27FC236}">
              <a16:creationId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0" name="CustomShape 1" hidden="1">
          <a:extLst>
            <a:ext uri="{FF2B5EF4-FFF2-40B4-BE49-F238E27FC236}">
              <a16:creationId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1" name="CustomShape 1" hidden="1">
          <a:extLst>
            <a:ext uri="{FF2B5EF4-FFF2-40B4-BE49-F238E27FC236}">
              <a16:creationId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2" name="CustomShape 1" hidden="1">
          <a:extLst>
            <a:ext uri="{FF2B5EF4-FFF2-40B4-BE49-F238E27FC236}">
              <a16:creationId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3" name="CustomShape 1" hidden="1">
          <a:extLst>
            <a:ext uri="{FF2B5EF4-FFF2-40B4-BE49-F238E27FC236}">
              <a16:creationId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4" name="CustomShape 1" hidden="1">
          <a:extLst>
            <a:ext uri="{FF2B5EF4-FFF2-40B4-BE49-F238E27FC236}">
              <a16:creationId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5" name="CustomShape 1" hidden="1">
          <a:extLst>
            <a:ext uri="{FF2B5EF4-FFF2-40B4-BE49-F238E27FC236}">
              <a16:creationId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6" name="CustomShape 1" hidden="1">
          <a:extLst>
            <a:ext uri="{FF2B5EF4-FFF2-40B4-BE49-F238E27FC236}">
              <a16:creationId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7" name="CustomShape 1" hidden="1">
          <a:extLst>
            <a:ext uri="{FF2B5EF4-FFF2-40B4-BE49-F238E27FC236}">
              <a16:creationId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8" name="CustomShape 1" hidden="1">
          <a:extLst>
            <a:ext uri="{FF2B5EF4-FFF2-40B4-BE49-F238E27FC236}">
              <a16:creationId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49" name="CustomShape 1" hidden="1">
          <a:extLst>
            <a:ext uri="{FF2B5EF4-FFF2-40B4-BE49-F238E27FC236}">
              <a16:creationId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0" name="CustomShape 1" hidden="1">
          <a:extLst>
            <a:ext uri="{FF2B5EF4-FFF2-40B4-BE49-F238E27FC236}">
              <a16:creationId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1" name="CustomShape 1" hidden="1">
          <a:extLst>
            <a:ext uri="{FF2B5EF4-FFF2-40B4-BE49-F238E27FC236}">
              <a16:creationId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2" name="CustomShape 1" hidden="1">
          <a:extLst>
            <a:ext uri="{FF2B5EF4-FFF2-40B4-BE49-F238E27FC236}">
              <a16:creationId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3" name="CustomShape 1" hidden="1">
          <a:extLst>
            <a:ext uri="{FF2B5EF4-FFF2-40B4-BE49-F238E27FC236}">
              <a16:creationId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4" name="CustomShape 1" hidden="1">
          <a:extLst>
            <a:ext uri="{FF2B5EF4-FFF2-40B4-BE49-F238E27FC236}">
              <a16:creationId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5" name="CustomShape 1" hidden="1">
          <a:extLst>
            <a:ext uri="{FF2B5EF4-FFF2-40B4-BE49-F238E27FC236}">
              <a16:creationId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6" name="CustomShape 1" hidden="1">
          <a:extLst>
            <a:ext uri="{FF2B5EF4-FFF2-40B4-BE49-F238E27FC236}">
              <a16:creationId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7" name="CustomShape 1" hidden="1">
          <a:extLst>
            <a:ext uri="{FF2B5EF4-FFF2-40B4-BE49-F238E27FC236}">
              <a16:creationId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8" name="CustomShape 1" hidden="1">
          <a:extLst>
            <a:ext uri="{FF2B5EF4-FFF2-40B4-BE49-F238E27FC236}">
              <a16:creationId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59" name="CustomShape 1" hidden="1">
          <a:extLst>
            <a:ext uri="{FF2B5EF4-FFF2-40B4-BE49-F238E27FC236}">
              <a16:creationId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0" name="CustomShape 1" hidden="1">
          <a:extLst>
            <a:ext uri="{FF2B5EF4-FFF2-40B4-BE49-F238E27FC236}">
              <a16:creationId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1" name="CustomShape 1" hidden="1">
          <a:extLst>
            <a:ext uri="{FF2B5EF4-FFF2-40B4-BE49-F238E27FC236}">
              <a16:creationId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2" name="CustomShape 1" hidden="1">
          <a:extLst>
            <a:ext uri="{FF2B5EF4-FFF2-40B4-BE49-F238E27FC236}">
              <a16:creationId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3" name="CustomShape 1" hidden="1">
          <a:extLst>
            <a:ext uri="{FF2B5EF4-FFF2-40B4-BE49-F238E27FC236}">
              <a16:creationId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4" name="CustomShape 1" hidden="1">
          <a:extLst>
            <a:ext uri="{FF2B5EF4-FFF2-40B4-BE49-F238E27FC236}">
              <a16:creationId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5" name="CustomShape 1" hidden="1">
          <a:extLst>
            <a:ext uri="{FF2B5EF4-FFF2-40B4-BE49-F238E27FC236}">
              <a16:creationId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6" name="CustomShape 1" hidden="1">
          <a:extLst>
            <a:ext uri="{FF2B5EF4-FFF2-40B4-BE49-F238E27FC236}">
              <a16:creationId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7" name="CustomShape 1" hidden="1">
          <a:extLst>
            <a:ext uri="{FF2B5EF4-FFF2-40B4-BE49-F238E27FC236}">
              <a16:creationId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8" name="CustomShape 1" hidden="1">
          <a:extLst>
            <a:ext uri="{FF2B5EF4-FFF2-40B4-BE49-F238E27FC236}">
              <a16:creationId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69" name="CustomShape 1" hidden="1">
          <a:extLst>
            <a:ext uri="{FF2B5EF4-FFF2-40B4-BE49-F238E27FC236}">
              <a16:creationId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0" name="CustomShape 1" hidden="1">
          <a:extLst>
            <a:ext uri="{FF2B5EF4-FFF2-40B4-BE49-F238E27FC236}">
              <a16:creationId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1" name="CustomShape 1" hidden="1">
          <a:extLst>
            <a:ext uri="{FF2B5EF4-FFF2-40B4-BE49-F238E27FC236}">
              <a16:creationId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2" name="CustomShape 1" hidden="1">
          <a:extLst>
            <a:ext uri="{FF2B5EF4-FFF2-40B4-BE49-F238E27FC236}">
              <a16:creationId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3" name="CustomShape 1" hidden="1">
          <a:extLst>
            <a:ext uri="{FF2B5EF4-FFF2-40B4-BE49-F238E27FC236}">
              <a16:creationId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4" name="CustomShape 1" hidden="1">
          <a:extLst>
            <a:ext uri="{FF2B5EF4-FFF2-40B4-BE49-F238E27FC236}">
              <a16:creationId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5" name="CustomShape 1" hidden="1">
          <a:extLst>
            <a:ext uri="{FF2B5EF4-FFF2-40B4-BE49-F238E27FC236}">
              <a16:creationId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6" name="CustomShape 1" hidden="1">
          <a:extLst>
            <a:ext uri="{FF2B5EF4-FFF2-40B4-BE49-F238E27FC236}">
              <a16:creationId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7" name="CustomShape 1" hidden="1">
          <a:extLst>
            <a:ext uri="{FF2B5EF4-FFF2-40B4-BE49-F238E27FC236}">
              <a16:creationId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8" name="CustomShape 1" hidden="1">
          <a:extLst>
            <a:ext uri="{FF2B5EF4-FFF2-40B4-BE49-F238E27FC236}">
              <a16:creationId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79" name="CustomShape 1" hidden="1">
          <a:extLst>
            <a:ext uri="{FF2B5EF4-FFF2-40B4-BE49-F238E27FC236}">
              <a16:creationId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0" name="CustomShape 1" hidden="1">
          <a:extLst>
            <a:ext uri="{FF2B5EF4-FFF2-40B4-BE49-F238E27FC236}">
              <a16:creationId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1" name="CustomShape 1" hidden="1">
          <a:extLst>
            <a:ext uri="{FF2B5EF4-FFF2-40B4-BE49-F238E27FC236}">
              <a16:creationId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2" name="CustomShape 1" hidden="1">
          <a:extLst>
            <a:ext uri="{FF2B5EF4-FFF2-40B4-BE49-F238E27FC236}">
              <a16:creationId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3" name="CustomShape 1" hidden="1">
          <a:extLst>
            <a:ext uri="{FF2B5EF4-FFF2-40B4-BE49-F238E27FC236}">
              <a16:creationId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4" name="CustomShape 1" hidden="1">
          <a:extLst>
            <a:ext uri="{FF2B5EF4-FFF2-40B4-BE49-F238E27FC236}">
              <a16:creationId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5" name="CustomShape 1" hidden="1">
          <a:extLst>
            <a:ext uri="{FF2B5EF4-FFF2-40B4-BE49-F238E27FC236}">
              <a16:creationId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6" name="CustomShape 1" hidden="1">
          <a:extLst>
            <a:ext uri="{FF2B5EF4-FFF2-40B4-BE49-F238E27FC236}">
              <a16:creationId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7" name="CustomShape 1" hidden="1">
          <a:extLst>
            <a:ext uri="{FF2B5EF4-FFF2-40B4-BE49-F238E27FC236}">
              <a16:creationId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8" name="CustomShape 1" hidden="1">
          <a:extLst>
            <a:ext uri="{FF2B5EF4-FFF2-40B4-BE49-F238E27FC236}">
              <a16:creationId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89" name="CustomShape 1" hidden="1">
          <a:extLst>
            <a:ext uri="{FF2B5EF4-FFF2-40B4-BE49-F238E27FC236}">
              <a16:creationId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0" name="CustomShape 1" hidden="1">
          <a:extLst>
            <a:ext uri="{FF2B5EF4-FFF2-40B4-BE49-F238E27FC236}">
              <a16:creationId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1" name="CustomShape 1" hidden="1">
          <a:extLst>
            <a:ext uri="{FF2B5EF4-FFF2-40B4-BE49-F238E27FC236}">
              <a16:creationId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2" name="CustomShape 1" hidden="1">
          <a:extLst>
            <a:ext uri="{FF2B5EF4-FFF2-40B4-BE49-F238E27FC236}">
              <a16:creationId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3" name="CustomShape 1" hidden="1">
          <a:extLst>
            <a:ext uri="{FF2B5EF4-FFF2-40B4-BE49-F238E27FC236}">
              <a16:creationId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4" name="CustomShape 1" hidden="1">
          <a:extLst>
            <a:ext uri="{FF2B5EF4-FFF2-40B4-BE49-F238E27FC236}">
              <a16:creationId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5" name="CustomShape 1" hidden="1">
          <a:extLst>
            <a:ext uri="{FF2B5EF4-FFF2-40B4-BE49-F238E27FC236}">
              <a16:creationId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6" name="CustomShape 1" hidden="1">
          <a:extLst>
            <a:ext uri="{FF2B5EF4-FFF2-40B4-BE49-F238E27FC236}">
              <a16:creationId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7" name="CustomShape 1" hidden="1">
          <a:extLst>
            <a:ext uri="{FF2B5EF4-FFF2-40B4-BE49-F238E27FC236}">
              <a16:creationId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8" name="CustomShape 1" hidden="1">
          <a:extLst>
            <a:ext uri="{FF2B5EF4-FFF2-40B4-BE49-F238E27FC236}">
              <a16:creationId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299" name="CustomShape 1" hidden="1">
          <a:extLst>
            <a:ext uri="{FF2B5EF4-FFF2-40B4-BE49-F238E27FC236}">
              <a16:creationId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0" name="CustomShape 1" hidden="1">
          <a:extLst>
            <a:ext uri="{FF2B5EF4-FFF2-40B4-BE49-F238E27FC236}">
              <a16:creationId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1" name="CustomShape 1" hidden="1">
          <a:extLst>
            <a:ext uri="{FF2B5EF4-FFF2-40B4-BE49-F238E27FC236}">
              <a16:creationId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2" name="CustomShape 1" hidden="1">
          <a:extLst>
            <a:ext uri="{FF2B5EF4-FFF2-40B4-BE49-F238E27FC236}">
              <a16:creationId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3" name="CustomShape 1" hidden="1">
          <a:extLst>
            <a:ext uri="{FF2B5EF4-FFF2-40B4-BE49-F238E27FC236}">
              <a16:creationId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4" name="CustomShape 1" hidden="1">
          <a:extLst>
            <a:ext uri="{FF2B5EF4-FFF2-40B4-BE49-F238E27FC236}">
              <a16:creationId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5" name="CustomShape 1" hidden="1">
          <a:extLst>
            <a:ext uri="{FF2B5EF4-FFF2-40B4-BE49-F238E27FC236}">
              <a16:creationId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6" name="CustomShape 1" hidden="1">
          <a:extLst>
            <a:ext uri="{FF2B5EF4-FFF2-40B4-BE49-F238E27FC236}">
              <a16:creationId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7" name="CustomShape 1" hidden="1">
          <a:extLst>
            <a:ext uri="{FF2B5EF4-FFF2-40B4-BE49-F238E27FC236}">
              <a16:creationId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8" name="CustomShape 1" hidden="1">
          <a:extLst>
            <a:ext uri="{FF2B5EF4-FFF2-40B4-BE49-F238E27FC236}">
              <a16:creationId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09" name="CustomShape 1" hidden="1">
          <a:extLst>
            <a:ext uri="{FF2B5EF4-FFF2-40B4-BE49-F238E27FC236}">
              <a16:creationId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0" name="CustomShape 1" hidden="1">
          <a:extLst>
            <a:ext uri="{FF2B5EF4-FFF2-40B4-BE49-F238E27FC236}">
              <a16:creationId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1" name="CustomShape 1" hidden="1">
          <a:extLst>
            <a:ext uri="{FF2B5EF4-FFF2-40B4-BE49-F238E27FC236}">
              <a16:creationId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2" name="CustomShape 1" hidden="1">
          <a:extLst>
            <a:ext uri="{FF2B5EF4-FFF2-40B4-BE49-F238E27FC236}">
              <a16:creationId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3" name="CustomShape 1" hidden="1">
          <a:extLst>
            <a:ext uri="{FF2B5EF4-FFF2-40B4-BE49-F238E27FC236}">
              <a16:creationId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4" name="CustomShape 1" hidden="1">
          <a:extLst>
            <a:ext uri="{FF2B5EF4-FFF2-40B4-BE49-F238E27FC236}">
              <a16:creationId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5" name="CustomShape 1" hidden="1">
          <a:extLst>
            <a:ext uri="{FF2B5EF4-FFF2-40B4-BE49-F238E27FC236}">
              <a16:creationId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6" name="CustomShape 1" hidden="1">
          <a:extLst>
            <a:ext uri="{FF2B5EF4-FFF2-40B4-BE49-F238E27FC236}">
              <a16:creationId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7" name="CustomShape 1" hidden="1">
          <a:extLst>
            <a:ext uri="{FF2B5EF4-FFF2-40B4-BE49-F238E27FC236}">
              <a16:creationId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8" name="CustomShape 1" hidden="1">
          <a:extLst>
            <a:ext uri="{FF2B5EF4-FFF2-40B4-BE49-F238E27FC236}">
              <a16:creationId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19" name="CustomShape 1" hidden="1">
          <a:extLst>
            <a:ext uri="{FF2B5EF4-FFF2-40B4-BE49-F238E27FC236}">
              <a16:creationId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0" name="CustomShape 1" hidden="1">
          <a:extLst>
            <a:ext uri="{FF2B5EF4-FFF2-40B4-BE49-F238E27FC236}">
              <a16:creationId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1" name="CustomShape 1" hidden="1">
          <a:extLst>
            <a:ext uri="{FF2B5EF4-FFF2-40B4-BE49-F238E27FC236}">
              <a16:creationId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2" name="CustomShape 1" hidden="1">
          <a:extLst>
            <a:ext uri="{FF2B5EF4-FFF2-40B4-BE49-F238E27FC236}">
              <a16:creationId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3" name="CustomShape 1" hidden="1">
          <a:extLst>
            <a:ext uri="{FF2B5EF4-FFF2-40B4-BE49-F238E27FC236}">
              <a16:creationId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4" name="CustomShape 1" hidden="1">
          <a:extLst>
            <a:ext uri="{FF2B5EF4-FFF2-40B4-BE49-F238E27FC236}">
              <a16:creationId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5" name="CustomShape 1" hidden="1">
          <a:extLst>
            <a:ext uri="{FF2B5EF4-FFF2-40B4-BE49-F238E27FC236}">
              <a16:creationId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6" name="CustomShape 1" hidden="1">
          <a:extLst>
            <a:ext uri="{FF2B5EF4-FFF2-40B4-BE49-F238E27FC236}">
              <a16:creationId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7" name="CustomShape 1" hidden="1">
          <a:extLst>
            <a:ext uri="{FF2B5EF4-FFF2-40B4-BE49-F238E27FC236}">
              <a16:creationId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8" name="CustomShape 1" hidden="1">
          <a:extLst>
            <a:ext uri="{FF2B5EF4-FFF2-40B4-BE49-F238E27FC236}">
              <a16:creationId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29" name="CustomShape 1" hidden="1">
          <a:extLst>
            <a:ext uri="{FF2B5EF4-FFF2-40B4-BE49-F238E27FC236}">
              <a16:creationId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0" name="CustomShape 1" hidden="1">
          <a:extLst>
            <a:ext uri="{FF2B5EF4-FFF2-40B4-BE49-F238E27FC236}">
              <a16:creationId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1" name="CustomShape 1" hidden="1">
          <a:extLst>
            <a:ext uri="{FF2B5EF4-FFF2-40B4-BE49-F238E27FC236}">
              <a16:creationId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2" name="CustomShape 1" hidden="1">
          <a:extLst>
            <a:ext uri="{FF2B5EF4-FFF2-40B4-BE49-F238E27FC236}">
              <a16:creationId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3" name="CustomShape 1" hidden="1">
          <a:extLst>
            <a:ext uri="{FF2B5EF4-FFF2-40B4-BE49-F238E27FC236}">
              <a16:creationId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4" name="CustomShape 1" hidden="1">
          <a:extLst>
            <a:ext uri="{FF2B5EF4-FFF2-40B4-BE49-F238E27FC236}">
              <a16:creationId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5" name="CustomShape 1" hidden="1">
          <a:extLst>
            <a:ext uri="{FF2B5EF4-FFF2-40B4-BE49-F238E27FC236}">
              <a16:creationId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6" name="CustomShape 1" hidden="1">
          <a:extLst>
            <a:ext uri="{FF2B5EF4-FFF2-40B4-BE49-F238E27FC236}">
              <a16:creationId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7" name="CustomShape 1" hidden="1">
          <a:extLst>
            <a:ext uri="{FF2B5EF4-FFF2-40B4-BE49-F238E27FC236}">
              <a16:creationId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8" name="CustomShape 1" hidden="1">
          <a:extLst>
            <a:ext uri="{FF2B5EF4-FFF2-40B4-BE49-F238E27FC236}">
              <a16:creationId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39" name="CustomShape 1" hidden="1">
          <a:extLst>
            <a:ext uri="{FF2B5EF4-FFF2-40B4-BE49-F238E27FC236}">
              <a16:creationId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0" name="CustomShape 1" hidden="1">
          <a:extLst>
            <a:ext uri="{FF2B5EF4-FFF2-40B4-BE49-F238E27FC236}">
              <a16:creationId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1" name="CustomShape 1" hidden="1">
          <a:extLst>
            <a:ext uri="{FF2B5EF4-FFF2-40B4-BE49-F238E27FC236}">
              <a16:creationId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2" name="CustomShape 1" hidden="1">
          <a:extLst>
            <a:ext uri="{FF2B5EF4-FFF2-40B4-BE49-F238E27FC236}">
              <a16:creationId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3" name="CustomShape 1" hidden="1">
          <a:extLst>
            <a:ext uri="{FF2B5EF4-FFF2-40B4-BE49-F238E27FC236}">
              <a16:creationId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4" name="CustomShape 1" hidden="1">
          <a:extLst>
            <a:ext uri="{FF2B5EF4-FFF2-40B4-BE49-F238E27FC236}">
              <a16:creationId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5" name="CustomShape 1" hidden="1">
          <a:extLst>
            <a:ext uri="{FF2B5EF4-FFF2-40B4-BE49-F238E27FC236}">
              <a16:creationId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6" name="CustomShape 1" hidden="1">
          <a:extLst>
            <a:ext uri="{FF2B5EF4-FFF2-40B4-BE49-F238E27FC236}">
              <a16:creationId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7" name="CustomShape 1" hidden="1">
          <a:extLst>
            <a:ext uri="{FF2B5EF4-FFF2-40B4-BE49-F238E27FC236}">
              <a16:creationId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8" name="CustomShape 1" hidden="1">
          <a:extLst>
            <a:ext uri="{FF2B5EF4-FFF2-40B4-BE49-F238E27FC236}">
              <a16:creationId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49" name="CustomShape 1" hidden="1">
          <a:extLst>
            <a:ext uri="{FF2B5EF4-FFF2-40B4-BE49-F238E27FC236}">
              <a16:creationId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0" name="CustomShape 1" hidden="1">
          <a:extLst>
            <a:ext uri="{FF2B5EF4-FFF2-40B4-BE49-F238E27FC236}">
              <a16:creationId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1" name="CustomShape 1" hidden="1">
          <a:extLst>
            <a:ext uri="{FF2B5EF4-FFF2-40B4-BE49-F238E27FC236}">
              <a16:creationId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2" name="CustomShape 1" hidden="1">
          <a:extLst>
            <a:ext uri="{FF2B5EF4-FFF2-40B4-BE49-F238E27FC236}">
              <a16:creationId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3" name="CustomShape 1" hidden="1">
          <a:extLst>
            <a:ext uri="{FF2B5EF4-FFF2-40B4-BE49-F238E27FC236}">
              <a16:creationId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4" name="CustomShape 1" hidden="1">
          <a:extLst>
            <a:ext uri="{FF2B5EF4-FFF2-40B4-BE49-F238E27FC236}">
              <a16:creationId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5" name="CustomShape 1" hidden="1">
          <a:extLst>
            <a:ext uri="{FF2B5EF4-FFF2-40B4-BE49-F238E27FC236}">
              <a16:creationId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6" name="CustomShape 1" hidden="1">
          <a:extLst>
            <a:ext uri="{FF2B5EF4-FFF2-40B4-BE49-F238E27FC236}">
              <a16:creationId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7" name="CustomShape 1" hidden="1">
          <a:extLst>
            <a:ext uri="{FF2B5EF4-FFF2-40B4-BE49-F238E27FC236}">
              <a16:creationId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8" name="CustomShape 1" hidden="1">
          <a:extLst>
            <a:ext uri="{FF2B5EF4-FFF2-40B4-BE49-F238E27FC236}">
              <a16:creationId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59" name="CustomShape 1" hidden="1">
          <a:extLst>
            <a:ext uri="{FF2B5EF4-FFF2-40B4-BE49-F238E27FC236}">
              <a16:creationId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0" name="CustomShape 1" hidden="1">
          <a:extLst>
            <a:ext uri="{FF2B5EF4-FFF2-40B4-BE49-F238E27FC236}">
              <a16:creationId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1" name="CustomShape 1" hidden="1">
          <a:extLst>
            <a:ext uri="{FF2B5EF4-FFF2-40B4-BE49-F238E27FC236}">
              <a16:creationId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2" name="CustomShape 1" hidden="1">
          <a:extLst>
            <a:ext uri="{FF2B5EF4-FFF2-40B4-BE49-F238E27FC236}">
              <a16:creationId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3" name="CustomShape 1" hidden="1">
          <a:extLst>
            <a:ext uri="{FF2B5EF4-FFF2-40B4-BE49-F238E27FC236}">
              <a16:creationId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4" name="CustomShape 1" hidden="1">
          <a:extLst>
            <a:ext uri="{FF2B5EF4-FFF2-40B4-BE49-F238E27FC236}">
              <a16:creationId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5" name="CustomShape 1" hidden="1">
          <a:extLst>
            <a:ext uri="{FF2B5EF4-FFF2-40B4-BE49-F238E27FC236}">
              <a16:creationId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6" name="CustomShape 1" hidden="1">
          <a:extLst>
            <a:ext uri="{FF2B5EF4-FFF2-40B4-BE49-F238E27FC236}">
              <a16:creationId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7" name="CustomShape 1" hidden="1">
          <a:extLst>
            <a:ext uri="{FF2B5EF4-FFF2-40B4-BE49-F238E27FC236}">
              <a16:creationId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8" name="CustomShape 1" hidden="1">
          <a:extLst>
            <a:ext uri="{FF2B5EF4-FFF2-40B4-BE49-F238E27FC236}">
              <a16:creationId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69" name="CustomShape 1" hidden="1">
          <a:extLst>
            <a:ext uri="{FF2B5EF4-FFF2-40B4-BE49-F238E27FC236}">
              <a16:creationId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0" name="CustomShape 1" hidden="1">
          <a:extLst>
            <a:ext uri="{FF2B5EF4-FFF2-40B4-BE49-F238E27FC236}">
              <a16:creationId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1" name="CustomShape 1" hidden="1">
          <a:extLst>
            <a:ext uri="{FF2B5EF4-FFF2-40B4-BE49-F238E27FC236}">
              <a16:creationId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2" name="CustomShape 1" hidden="1">
          <a:extLst>
            <a:ext uri="{FF2B5EF4-FFF2-40B4-BE49-F238E27FC236}">
              <a16:creationId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3" name="CustomShape 1" hidden="1">
          <a:extLst>
            <a:ext uri="{FF2B5EF4-FFF2-40B4-BE49-F238E27FC236}">
              <a16:creationId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4" name="CustomShape 1" hidden="1">
          <a:extLst>
            <a:ext uri="{FF2B5EF4-FFF2-40B4-BE49-F238E27FC236}">
              <a16:creationId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5" name="CustomShape 1" hidden="1">
          <a:extLst>
            <a:ext uri="{FF2B5EF4-FFF2-40B4-BE49-F238E27FC236}">
              <a16:creationId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6" name="CustomShape 1" hidden="1">
          <a:extLst>
            <a:ext uri="{FF2B5EF4-FFF2-40B4-BE49-F238E27FC236}">
              <a16:creationId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7" name="CustomShape 1" hidden="1">
          <a:extLst>
            <a:ext uri="{FF2B5EF4-FFF2-40B4-BE49-F238E27FC236}">
              <a16:creationId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8" name="CustomShape 1" hidden="1">
          <a:extLst>
            <a:ext uri="{FF2B5EF4-FFF2-40B4-BE49-F238E27FC236}">
              <a16:creationId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79" name="CustomShape 1" hidden="1">
          <a:extLst>
            <a:ext uri="{FF2B5EF4-FFF2-40B4-BE49-F238E27FC236}">
              <a16:creationId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0" name="CustomShape 1" hidden="1">
          <a:extLst>
            <a:ext uri="{FF2B5EF4-FFF2-40B4-BE49-F238E27FC236}">
              <a16:creationId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1" name="CustomShape 1" hidden="1">
          <a:extLst>
            <a:ext uri="{FF2B5EF4-FFF2-40B4-BE49-F238E27FC236}">
              <a16:creationId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2" name="CustomShape 1" hidden="1">
          <a:extLst>
            <a:ext uri="{FF2B5EF4-FFF2-40B4-BE49-F238E27FC236}">
              <a16:creationId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3" name="CustomShape 1" hidden="1">
          <a:extLst>
            <a:ext uri="{FF2B5EF4-FFF2-40B4-BE49-F238E27FC236}">
              <a16:creationId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4" name="CustomShape 1" hidden="1">
          <a:extLst>
            <a:ext uri="{FF2B5EF4-FFF2-40B4-BE49-F238E27FC236}">
              <a16:creationId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5" name="CustomShape 1" hidden="1">
          <a:extLst>
            <a:ext uri="{FF2B5EF4-FFF2-40B4-BE49-F238E27FC236}">
              <a16:creationId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6" name="CustomShape 1" hidden="1">
          <a:extLst>
            <a:ext uri="{FF2B5EF4-FFF2-40B4-BE49-F238E27FC236}">
              <a16:creationId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7" name="CustomShape 1" hidden="1">
          <a:extLst>
            <a:ext uri="{FF2B5EF4-FFF2-40B4-BE49-F238E27FC236}">
              <a16:creationId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8" name="CustomShape 1" hidden="1">
          <a:extLst>
            <a:ext uri="{FF2B5EF4-FFF2-40B4-BE49-F238E27FC236}">
              <a16:creationId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89" name="CustomShape 1" hidden="1">
          <a:extLst>
            <a:ext uri="{FF2B5EF4-FFF2-40B4-BE49-F238E27FC236}">
              <a16:creationId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0" name="CustomShape 1" hidden="1">
          <a:extLst>
            <a:ext uri="{FF2B5EF4-FFF2-40B4-BE49-F238E27FC236}">
              <a16:creationId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1" name="CustomShape 1" hidden="1">
          <a:extLst>
            <a:ext uri="{FF2B5EF4-FFF2-40B4-BE49-F238E27FC236}">
              <a16:creationId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2" name="CustomShape 1" hidden="1">
          <a:extLst>
            <a:ext uri="{FF2B5EF4-FFF2-40B4-BE49-F238E27FC236}">
              <a16:creationId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3" name="CustomShape 1" hidden="1">
          <a:extLst>
            <a:ext uri="{FF2B5EF4-FFF2-40B4-BE49-F238E27FC236}">
              <a16:creationId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4" name="CustomShape 1" hidden="1">
          <a:extLst>
            <a:ext uri="{FF2B5EF4-FFF2-40B4-BE49-F238E27FC236}">
              <a16:creationId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5" name="CustomShape 1" hidden="1">
          <a:extLst>
            <a:ext uri="{FF2B5EF4-FFF2-40B4-BE49-F238E27FC236}">
              <a16:creationId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6" name="CustomShape 1" hidden="1">
          <a:extLst>
            <a:ext uri="{FF2B5EF4-FFF2-40B4-BE49-F238E27FC236}">
              <a16:creationId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7" name="CustomShape 1" hidden="1">
          <a:extLst>
            <a:ext uri="{FF2B5EF4-FFF2-40B4-BE49-F238E27FC236}">
              <a16:creationId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54</xdr:row>
      <xdr:rowOff>54428</xdr:rowOff>
    </xdr:to>
    <xdr:sp macro="" textlink="">
      <xdr:nvSpPr>
        <xdr:cNvPr id="398" name="CustomShape 1" hidden="1">
          <a:extLst>
            <a:ext uri="{FF2B5EF4-FFF2-40B4-BE49-F238E27FC236}">
              <a16:creationId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399" name="CustomShape 1" hidden="1">
          <a:extLst>
            <a:ext uri="{FF2B5EF4-FFF2-40B4-BE49-F238E27FC236}">
              <a16:creationId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0" name="CustomShape 1" hidden="1">
          <a:extLst>
            <a:ext uri="{FF2B5EF4-FFF2-40B4-BE49-F238E27FC236}">
              <a16:creationId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1" name="CustomShape 1" hidden="1">
          <a:extLst>
            <a:ext uri="{FF2B5EF4-FFF2-40B4-BE49-F238E27FC236}">
              <a16:creationId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2" name="CustomShape 1" hidden="1">
          <a:extLst>
            <a:ext uri="{FF2B5EF4-FFF2-40B4-BE49-F238E27FC236}">
              <a16:creationId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3" name="CustomShape 1" hidden="1">
          <a:extLst>
            <a:ext uri="{FF2B5EF4-FFF2-40B4-BE49-F238E27FC236}">
              <a16:creationId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4" name="CustomShape 1" hidden="1">
          <a:extLst>
            <a:ext uri="{FF2B5EF4-FFF2-40B4-BE49-F238E27FC236}">
              <a16:creationId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5" name="CustomShape 1" hidden="1">
          <a:extLst>
            <a:ext uri="{FF2B5EF4-FFF2-40B4-BE49-F238E27FC236}">
              <a16:creationId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6" name="CustomShape 1" hidden="1">
          <a:extLst>
            <a:ext uri="{FF2B5EF4-FFF2-40B4-BE49-F238E27FC236}">
              <a16:creationId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7" name="CustomShape 1" hidden="1">
          <a:extLst>
            <a:ext uri="{FF2B5EF4-FFF2-40B4-BE49-F238E27FC236}">
              <a16:creationId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8" name="CustomShape 1" hidden="1">
          <a:extLst>
            <a:ext uri="{FF2B5EF4-FFF2-40B4-BE49-F238E27FC236}">
              <a16:creationId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09" name="CustomShape 1" hidden="1">
          <a:extLst>
            <a:ext uri="{FF2B5EF4-FFF2-40B4-BE49-F238E27FC236}">
              <a16:creationId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0" name="CustomShape 1" hidden="1">
          <a:extLst>
            <a:ext uri="{FF2B5EF4-FFF2-40B4-BE49-F238E27FC236}">
              <a16:creationId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1" name="CustomShape 1" hidden="1">
          <a:extLst>
            <a:ext uri="{FF2B5EF4-FFF2-40B4-BE49-F238E27FC236}">
              <a16:creationId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2" name="CustomShape 1" hidden="1">
          <a:extLst>
            <a:ext uri="{FF2B5EF4-FFF2-40B4-BE49-F238E27FC236}">
              <a16:creationId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3" name="CustomShape 1" hidden="1">
          <a:extLst>
            <a:ext uri="{FF2B5EF4-FFF2-40B4-BE49-F238E27FC236}">
              <a16:creationId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4" name="CustomShape 1" hidden="1">
          <a:extLst>
            <a:ext uri="{FF2B5EF4-FFF2-40B4-BE49-F238E27FC236}">
              <a16:creationId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5" name="CustomShape 1" hidden="1">
          <a:extLst>
            <a:ext uri="{FF2B5EF4-FFF2-40B4-BE49-F238E27FC236}">
              <a16:creationId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6" name="CustomShape 1" hidden="1">
          <a:extLst>
            <a:ext uri="{FF2B5EF4-FFF2-40B4-BE49-F238E27FC236}">
              <a16:creationId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7" name="CustomShape 1" hidden="1">
          <a:extLst>
            <a:ext uri="{FF2B5EF4-FFF2-40B4-BE49-F238E27FC236}">
              <a16:creationId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8" name="CustomShape 1" hidden="1">
          <a:extLst>
            <a:ext uri="{FF2B5EF4-FFF2-40B4-BE49-F238E27FC236}">
              <a16:creationId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19" name="CustomShape 1" hidden="1">
          <a:extLst>
            <a:ext uri="{FF2B5EF4-FFF2-40B4-BE49-F238E27FC236}">
              <a16:creationId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0" name="CustomShape 1" hidden="1">
          <a:extLst>
            <a:ext uri="{FF2B5EF4-FFF2-40B4-BE49-F238E27FC236}">
              <a16:creationId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1" name="CustomShape 1" hidden="1">
          <a:extLst>
            <a:ext uri="{FF2B5EF4-FFF2-40B4-BE49-F238E27FC236}">
              <a16:creationId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2" name="CustomShape 1" hidden="1">
          <a:extLst>
            <a:ext uri="{FF2B5EF4-FFF2-40B4-BE49-F238E27FC236}">
              <a16:creationId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3" name="CustomShape 1" hidden="1">
          <a:extLst>
            <a:ext uri="{FF2B5EF4-FFF2-40B4-BE49-F238E27FC236}">
              <a16:creationId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4" name="CustomShape 1" hidden="1">
          <a:extLst>
            <a:ext uri="{FF2B5EF4-FFF2-40B4-BE49-F238E27FC236}">
              <a16:creationId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5" name="CustomShape 1" hidden="1">
          <a:extLst>
            <a:ext uri="{FF2B5EF4-FFF2-40B4-BE49-F238E27FC236}">
              <a16:creationId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6" name="CustomShape 1" hidden="1">
          <a:extLst>
            <a:ext uri="{FF2B5EF4-FFF2-40B4-BE49-F238E27FC236}">
              <a16:creationId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7" name="CustomShape 1" hidden="1">
          <a:extLst>
            <a:ext uri="{FF2B5EF4-FFF2-40B4-BE49-F238E27FC236}">
              <a16:creationId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8" name="CustomShape 1" hidden="1">
          <a:extLst>
            <a:ext uri="{FF2B5EF4-FFF2-40B4-BE49-F238E27FC236}">
              <a16:creationId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29" name="CustomShape 1" hidden="1">
          <a:extLst>
            <a:ext uri="{FF2B5EF4-FFF2-40B4-BE49-F238E27FC236}">
              <a16:creationId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0" name="CustomShape 1" hidden="1">
          <a:extLst>
            <a:ext uri="{FF2B5EF4-FFF2-40B4-BE49-F238E27FC236}">
              <a16:creationId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1" name="CustomShape 1" hidden="1">
          <a:extLst>
            <a:ext uri="{FF2B5EF4-FFF2-40B4-BE49-F238E27FC236}">
              <a16:creationId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2" name="CustomShape 1" hidden="1">
          <a:extLst>
            <a:ext uri="{FF2B5EF4-FFF2-40B4-BE49-F238E27FC236}">
              <a16:creationId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3" name="CustomShape 1" hidden="1">
          <a:extLst>
            <a:ext uri="{FF2B5EF4-FFF2-40B4-BE49-F238E27FC236}">
              <a16:creationId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4" name="CustomShape 1" hidden="1">
          <a:extLst>
            <a:ext uri="{FF2B5EF4-FFF2-40B4-BE49-F238E27FC236}">
              <a16:creationId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5" name="CustomShape 1" hidden="1">
          <a:extLst>
            <a:ext uri="{FF2B5EF4-FFF2-40B4-BE49-F238E27FC236}">
              <a16:creationId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6" name="CustomShape 1" hidden="1">
          <a:extLst>
            <a:ext uri="{FF2B5EF4-FFF2-40B4-BE49-F238E27FC236}">
              <a16:creationId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7" name="CustomShape 1" hidden="1">
          <a:extLst>
            <a:ext uri="{FF2B5EF4-FFF2-40B4-BE49-F238E27FC236}">
              <a16:creationId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8" name="CustomShape 1" hidden="1">
          <a:extLst>
            <a:ext uri="{FF2B5EF4-FFF2-40B4-BE49-F238E27FC236}">
              <a16:creationId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39" name="CustomShape 1" hidden="1">
          <a:extLst>
            <a:ext uri="{FF2B5EF4-FFF2-40B4-BE49-F238E27FC236}">
              <a16:creationId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0" name="CustomShape 1" hidden="1">
          <a:extLst>
            <a:ext uri="{FF2B5EF4-FFF2-40B4-BE49-F238E27FC236}">
              <a16:creationId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1" name="CustomShape 1" hidden="1">
          <a:extLst>
            <a:ext uri="{FF2B5EF4-FFF2-40B4-BE49-F238E27FC236}">
              <a16:creationId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2" name="CustomShape 1" hidden="1">
          <a:extLst>
            <a:ext uri="{FF2B5EF4-FFF2-40B4-BE49-F238E27FC236}">
              <a16:creationId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3" name="CustomShape 1" hidden="1">
          <a:extLst>
            <a:ext uri="{FF2B5EF4-FFF2-40B4-BE49-F238E27FC236}">
              <a16:creationId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4" name="CustomShape 1" hidden="1">
          <a:extLst>
            <a:ext uri="{FF2B5EF4-FFF2-40B4-BE49-F238E27FC236}">
              <a16:creationId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5" name="CustomShape 1" hidden="1">
          <a:extLst>
            <a:ext uri="{FF2B5EF4-FFF2-40B4-BE49-F238E27FC236}">
              <a16:creationId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6" name="CustomShape 1" hidden="1">
          <a:extLst>
            <a:ext uri="{FF2B5EF4-FFF2-40B4-BE49-F238E27FC236}">
              <a16:creationId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7" name="CustomShape 1" hidden="1">
          <a:extLst>
            <a:ext uri="{FF2B5EF4-FFF2-40B4-BE49-F238E27FC236}">
              <a16:creationId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8" name="CustomShape 1" hidden="1">
          <a:extLst>
            <a:ext uri="{FF2B5EF4-FFF2-40B4-BE49-F238E27FC236}">
              <a16:creationId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49" name="CustomShape 1" hidden="1">
          <a:extLst>
            <a:ext uri="{FF2B5EF4-FFF2-40B4-BE49-F238E27FC236}">
              <a16:creationId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0" name="CustomShape 1" hidden="1">
          <a:extLst>
            <a:ext uri="{FF2B5EF4-FFF2-40B4-BE49-F238E27FC236}">
              <a16:creationId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1" name="CustomShape 1" hidden="1">
          <a:extLst>
            <a:ext uri="{FF2B5EF4-FFF2-40B4-BE49-F238E27FC236}">
              <a16:creationId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2" name="CustomShape 1" hidden="1">
          <a:extLst>
            <a:ext uri="{FF2B5EF4-FFF2-40B4-BE49-F238E27FC236}">
              <a16:creationId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3" name="CustomShape 1" hidden="1">
          <a:extLst>
            <a:ext uri="{FF2B5EF4-FFF2-40B4-BE49-F238E27FC236}">
              <a16:creationId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4" name="CustomShape 1" hidden="1">
          <a:extLst>
            <a:ext uri="{FF2B5EF4-FFF2-40B4-BE49-F238E27FC236}">
              <a16:creationId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5" name="CustomShape 1" hidden="1">
          <a:extLst>
            <a:ext uri="{FF2B5EF4-FFF2-40B4-BE49-F238E27FC236}">
              <a16:creationId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6" name="CustomShape 1" hidden="1">
          <a:extLst>
            <a:ext uri="{FF2B5EF4-FFF2-40B4-BE49-F238E27FC236}">
              <a16:creationId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7" name="CustomShape 1" hidden="1">
          <a:extLst>
            <a:ext uri="{FF2B5EF4-FFF2-40B4-BE49-F238E27FC236}">
              <a16:creationId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8" name="CustomShape 1" hidden="1">
          <a:extLst>
            <a:ext uri="{FF2B5EF4-FFF2-40B4-BE49-F238E27FC236}">
              <a16:creationId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59" name="CustomShape 1" hidden="1">
          <a:extLst>
            <a:ext uri="{FF2B5EF4-FFF2-40B4-BE49-F238E27FC236}">
              <a16:creationId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0" name="CustomShape 1" hidden="1">
          <a:extLst>
            <a:ext uri="{FF2B5EF4-FFF2-40B4-BE49-F238E27FC236}">
              <a16:creationId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1" name="CustomShape 1" hidden="1">
          <a:extLst>
            <a:ext uri="{FF2B5EF4-FFF2-40B4-BE49-F238E27FC236}">
              <a16:creationId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2" name="CustomShape 1" hidden="1">
          <a:extLst>
            <a:ext uri="{FF2B5EF4-FFF2-40B4-BE49-F238E27FC236}">
              <a16:creationId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3" name="CustomShape 1" hidden="1">
          <a:extLst>
            <a:ext uri="{FF2B5EF4-FFF2-40B4-BE49-F238E27FC236}">
              <a16:creationId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4" name="CustomShape 1" hidden="1">
          <a:extLst>
            <a:ext uri="{FF2B5EF4-FFF2-40B4-BE49-F238E27FC236}">
              <a16:creationId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5" name="CustomShape 1" hidden="1">
          <a:extLst>
            <a:ext uri="{FF2B5EF4-FFF2-40B4-BE49-F238E27FC236}">
              <a16:creationId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6" name="CustomShape 1" hidden="1">
          <a:extLst>
            <a:ext uri="{FF2B5EF4-FFF2-40B4-BE49-F238E27FC236}">
              <a16:creationId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7" name="CustomShape 1" hidden="1">
          <a:extLst>
            <a:ext uri="{FF2B5EF4-FFF2-40B4-BE49-F238E27FC236}">
              <a16:creationId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8" name="CustomShape 1" hidden="1">
          <a:extLst>
            <a:ext uri="{FF2B5EF4-FFF2-40B4-BE49-F238E27FC236}">
              <a16:creationId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69" name="CustomShape 1" hidden="1">
          <a:extLst>
            <a:ext uri="{FF2B5EF4-FFF2-40B4-BE49-F238E27FC236}">
              <a16:creationId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0" name="CustomShape 1" hidden="1">
          <a:extLst>
            <a:ext uri="{FF2B5EF4-FFF2-40B4-BE49-F238E27FC236}">
              <a16:creationId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1" name="CustomShape 1" hidden="1">
          <a:extLst>
            <a:ext uri="{FF2B5EF4-FFF2-40B4-BE49-F238E27FC236}">
              <a16:creationId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2" name="CustomShape 1" hidden="1">
          <a:extLst>
            <a:ext uri="{FF2B5EF4-FFF2-40B4-BE49-F238E27FC236}">
              <a16:creationId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3" name="CustomShape 1" hidden="1">
          <a:extLst>
            <a:ext uri="{FF2B5EF4-FFF2-40B4-BE49-F238E27FC236}">
              <a16:creationId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4" name="CustomShape 1" hidden="1">
          <a:extLst>
            <a:ext uri="{FF2B5EF4-FFF2-40B4-BE49-F238E27FC236}">
              <a16:creationId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5" name="CustomShape 1" hidden="1">
          <a:extLst>
            <a:ext uri="{FF2B5EF4-FFF2-40B4-BE49-F238E27FC236}">
              <a16:creationId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6" name="CustomShape 1" hidden="1">
          <a:extLst>
            <a:ext uri="{FF2B5EF4-FFF2-40B4-BE49-F238E27FC236}">
              <a16:creationId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7" name="CustomShape 1" hidden="1">
          <a:extLst>
            <a:ext uri="{FF2B5EF4-FFF2-40B4-BE49-F238E27FC236}">
              <a16:creationId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8" name="CustomShape 1" hidden="1">
          <a:extLst>
            <a:ext uri="{FF2B5EF4-FFF2-40B4-BE49-F238E27FC236}">
              <a16:creationId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79" name="CustomShape 1" hidden="1">
          <a:extLst>
            <a:ext uri="{FF2B5EF4-FFF2-40B4-BE49-F238E27FC236}">
              <a16:creationId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0" name="CustomShape 1" hidden="1">
          <a:extLst>
            <a:ext uri="{FF2B5EF4-FFF2-40B4-BE49-F238E27FC236}">
              <a16:creationId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1" name="CustomShape 1" hidden="1">
          <a:extLst>
            <a:ext uri="{FF2B5EF4-FFF2-40B4-BE49-F238E27FC236}">
              <a16:creationId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2" name="CustomShape 1" hidden="1">
          <a:extLst>
            <a:ext uri="{FF2B5EF4-FFF2-40B4-BE49-F238E27FC236}">
              <a16:creationId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3" name="CustomShape 1" hidden="1">
          <a:extLst>
            <a:ext uri="{FF2B5EF4-FFF2-40B4-BE49-F238E27FC236}">
              <a16:creationId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4" name="CustomShape 1" hidden="1">
          <a:extLst>
            <a:ext uri="{FF2B5EF4-FFF2-40B4-BE49-F238E27FC236}">
              <a16:creationId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5" name="CustomShape 1" hidden="1">
          <a:extLst>
            <a:ext uri="{FF2B5EF4-FFF2-40B4-BE49-F238E27FC236}">
              <a16:creationId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6" name="CustomShape 1" hidden="1">
          <a:extLst>
            <a:ext uri="{FF2B5EF4-FFF2-40B4-BE49-F238E27FC236}">
              <a16:creationId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7" name="CustomShape 1" hidden="1">
          <a:extLst>
            <a:ext uri="{FF2B5EF4-FFF2-40B4-BE49-F238E27FC236}">
              <a16:creationId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8" name="CustomShape 1" hidden="1">
          <a:extLst>
            <a:ext uri="{FF2B5EF4-FFF2-40B4-BE49-F238E27FC236}">
              <a16:creationId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89" name="CustomShape 1" hidden="1">
          <a:extLst>
            <a:ext uri="{FF2B5EF4-FFF2-40B4-BE49-F238E27FC236}">
              <a16:creationId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0" name="CustomShape 1" hidden="1">
          <a:extLst>
            <a:ext uri="{FF2B5EF4-FFF2-40B4-BE49-F238E27FC236}">
              <a16:creationId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1" name="CustomShape 1" hidden="1">
          <a:extLst>
            <a:ext uri="{FF2B5EF4-FFF2-40B4-BE49-F238E27FC236}">
              <a16:creationId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2" name="CustomShape 1" hidden="1">
          <a:extLst>
            <a:ext uri="{FF2B5EF4-FFF2-40B4-BE49-F238E27FC236}">
              <a16:creationId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3" name="CustomShape 1" hidden="1">
          <a:extLst>
            <a:ext uri="{FF2B5EF4-FFF2-40B4-BE49-F238E27FC236}">
              <a16:creationId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4" name="CustomShape 1" hidden="1">
          <a:extLst>
            <a:ext uri="{FF2B5EF4-FFF2-40B4-BE49-F238E27FC236}">
              <a16:creationId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5" name="CustomShape 1" hidden="1">
          <a:extLst>
            <a:ext uri="{FF2B5EF4-FFF2-40B4-BE49-F238E27FC236}">
              <a16:creationId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6" name="CustomShape 1" hidden="1">
          <a:extLst>
            <a:ext uri="{FF2B5EF4-FFF2-40B4-BE49-F238E27FC236}">
              <a16:creationId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7" name="CustomShape 1" hidden="1">
          <a:extLst>
            <a:ext uri="{FF2B5EF4-FFF2-40B4-BE49-F238E27FC236}">
              <a16:creationId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8" name="CustomShape 1" hidden="1">
          <a:extLst>
            <a:ext uri="{FF2B5EF4-FFF2-40B4-BE49-F238E27FC236}">
              <a16:creationId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499" name="CustomShape 1" hidden="1">
          <a:extLst>
            <a:ext uri="{FF2B5EF4-FFF2-40B4-BE49-F238E27FC236}">
              <a16:creationId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0" name="CustomShape 1" hidden="1">
          <a:extLst>
            <a:ext uri="{FF2B5EF4-FFF2-40B4-BE49-F238E27FC236}">
              <a16:creationId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1" name="CustomShape 1" hidden="1">
          <a:extLst>
            <a:ext uri="{FF2B5EF4-FFF2-40B4-BE49-F238E27FC236}">
              <a16:creationId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2" name="CustomShape 1" hidden="1">
          <a:extLst>
            <a:ext uri="{FF2B5EF4-FFF2-40B4-BE49-F238E27FC236}">
              <a16:creationId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3" name="CustomShape 1" hidden="1">
          <a:extLst>
            <a:ext uri="{FF2B5EF4-FFF2-40B4-BE49-F238E27FC236}">
              <a16:creationId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4" name="CustomShape 1" hidden="1">
          <a:extLst>
            <a:ext uri="{FF2B5EF4-FFF2-40B4-BE49-F238E27FC236}">
              <a16:creationId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5" name="CustomShape 1" hidden="1">
          <a:extLst>
            <a:ext uri="{FF2B5EF4-FFF2-40B4-BE49-F238E27FC236}">
              <a16:creationId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6" name="CustomShape 1" hidden="1">
          <a:extLst>
            <a:ext uri="{FF2B5EF4-FFF2-40B4-BE49-F238E27FC236}">
              <a16:creationId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7" name="CustomShape 1" hidden="1">
          <a:extLst>
            <a:ext uri="{FF2B5EF4-FFF2-40B4-BE49-F238E27FC236}">
              <a16:creationId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8" name="CustomShape 1" hidden="1">
          <a:extLst>
            <a:ext uri="{FF2B5EF4-FFF2-40B4-BE49-F238E27FC236}">
              <a16:creationId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09" name="CustomShape 1" hidden="1">
          <a:extLst>
            <a:ext uri="{FF2B5EF4-FFF2-40B4-BE49-F238E27FC236}">
              <a16:creationId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0" name="CustomShape 1" hidden="1">
          <a:extLst>
            <a:ext uri="{FF2B5EF4-FFF2-40B4-BE49-F238E27FC236}">
              <a16:creationId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1" name="CustomShape 1" hidden="1">
          <a:extLst>
            <a:ext uri="{FF2B5EF4-FFF2-40B4-BE49-F238E27FC236}">
              <a16:creationId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2" name="CustomShape 1" hidden="1">
          <a:extLst>
            <a:ext uri="{FF2B5EF4-FFF2-40B4-BE49-F238E27FC236}">
              <a16:creationId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3" name="CustomShape 1" hidden="1">
          <a:extLst>
            <a:ext uri="{FF2B5EF4-FFF2-40B4-BE49-F238E27FC236}">
              <a16:creationId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4" name="CustomShape 1" hidden="1">
          <a:extLst>
            <a:ext uri="{FF2B5EF4-FFF2-40B4-BE49-F238E27FC236}">
              <a16:creationId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5" name="CustomShape 1" hidden="1">
          <a:extLst>
            <a:ext uri="{FF2B5EF4-FFF2-40B4-BE49-F238E27FC236}">
              <a16:creationId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6" name="CustomShape 1" hidden="1">
          <a:extLst>
            <a:ext uri="{FF2B5EF4-FFF2-40B4-BE49-F238E27FC236}">
              <a16:creationId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7" name="CustomShape 1" hidden="1">
          <a:extLst>
            <a:ext uri="{FF2B5EF4-FFF2-40B4-BE49-F238E27FC236}">
              <a16:creationId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8" name="CustomShape 1" hidden="1">
          <a:extLst>
            <a:ext uri="{FF2B5EF4-FFF2-40B4-BE49-F238E27FC236}">
              <a16:creationId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19" name="CustomShape 1" hidden="1">
          <a:extLst>
            <a:ext uri="{FF2B5EF4-FFF2-40B4-BE49-F238E27FC236}">
              <a16:creationId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0" name="CustomShape 1" hidden="1">
          <a:extLst>
            <a:ext uri="{FF2B5EF4-FFF2-40B4-BE49-F238E27FC236}">
              <a16:creationId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1" name="CustomShape 1" hidden="1">
          <a:extLst>
            <a:ext uri="{FF2B5EF4-FFF2-40B4-BE49-F238E27FC236}">
              <a16:creationId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2" name="CustomShape 1" hidden="1">
          <a:extLst>
            <a:ext uri="{FF2B5EF4-FFF2-40B4-BE49-F238E27FC236}">
              <a16:creationId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3" name="CustomShape 1" hidden="1">
          <a:extLst>
            <a:ext uri="{FF2B5EF4-FFF2-40B4-BE49-F238E27FC236}">
              <a16:creationId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4" name="CustomShape 1" hidden="1">
          <a:extLst>
            <a:ext uri="{FF2B5EF4-FFF2-40B4-BE49-F238E27FC236}">
              <a16:creationId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5" name="CustomShape 1" hidden="1">
          <a:extLst>
            <a:ext uri="{FF2B5EF4-FFF2-40B4-BE49-F238E27FC236}">
              <a16:creationId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6" name="CustomShape 1" hidden="1">
          <a:extLst>
            <a:ext uri="{FF2B5EF4-FFF2-40B4-BE49-F238E27FC236}">
              <a16:creationId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7" name="CustomShape 1" hidden="1">
          <a:extLst>
            <a:ext uri="{FF2B5EF4-FFF2-40B4-BE49-F238E27FC236}">
              <a16:creationId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8" name="CustomShape 1" hidden="1">
          <a:extLst>
            <a:ext uri="{FF2B5EF4-FFF2-40B4-BE49-F238E27FC236}">
              <a16:creationId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29" name="CustomShape 1" hidden="1">
          <a:extLst>
            <a:ext uri="{FF2B5EF4-FFF2-40B4-BE49-F238E27FC236}">
              <a16:creationId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0" name="CustomShape 1" hidden="1">
          <a:extLst>
            <a:ext uri="{FF2B5EF4-FFF2-40B4-BE49-F238E27FC236}">
              <a16:creationId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1" name="CustomShape 1" hidden="1">
          <a:extLst>
            <a:ext uri="{FF2B5EF4-FFF2-40B4-BE49-F238E27FC236}">
              <a16:creationId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2" name="CustomShape 1" hidden="1">
          <a:extLst>
            <a:ext uri="{FF2B5EF4-FFF2-40B4-BE49-F238E27FC236}">
              <a16:creationId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3" name="CustomShape 1" hidden="1">
          <a:extLst>
            <a:ext uri="{FF2B5EF4-FFF2-40B4-BE49-F238E27FC236}">
              <a16:creationId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4" name="CustomShape 1" hidden="1">
          <a:extLst>
            <a:ext uri="{FF2B5EF4-FFF2-40B4-BE49-F238E27FC236}">
              <a16:creationId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5" name="CustomShape 1" hidden="1">
          <a:extLst>
            <a:ext uri="{FF2B5EF4-FFF2-40B4-BE49-F238E27FC236}">
              <a16:creationId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6" name="CustomShape 1" hidden="1">
          <a:extLst>
            <a:ext uri="{FF2B5EF4-FFF2-40B4-BE49-F238E27FC236}">
              <a16:creationId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7" name="CustomShape 1" hidden="1">
          <a:extLst>
            <a:ext uri="{FF2B5EF4-FFF2-40B4-BE49-F238E27FC236}">
              <a16:creationId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8" name="CustomShape 1" hidden="1">
          <a:extLst>
            <a:ext uri="{FF2B5EF4-FFF2-40B4-BE49-F238E27FC236}">
              <a16:creationId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39" name="CustomShape 1" hidden="1">
          <a:extLst>
            <a:ext uri="{FF2B5EF4-FFF2-40B4-BE49-F238E27FC236}">
              <a16:creationId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0" name="CustomShape 1" hidden="1">
          <a:extLst>
            <a:ext uri="{FF2B5EF4-FFF2-40B4-BE49-F238E27FC236}">
              <a16:creationId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1" name="CustomShape 1" hidden="1">
          <a:extLst>
            <a:ext uri="{FF2B5EF4-FFF2-40B4-BE49-F238E27FC236}">
              <a16:creationId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2" name="CustomShape 1" hidden="1">
          <a:extLst>
            <a:ext uri="{FF2B5EF4-FFF2-40B4-BE49-F238E27FC236}">
              <a16:creationId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3" name="CustomShape 1" hidden="1">
          <a:extLst>
            <a:ext uri="{FF2B5EF4-FFF2-40B4-BE49-F238E27FC236}">
              <a16:creationId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4" name="CustomShape 1" hidden="1">
          <a:extLst>
            <a:ext uri="{FF2B5EF4-FFF2-40B4-BE49-F238E27FC236}">
              <a16:creationId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5" name="CustomShape 1" hidden="1">
          <a:extLst>
            <a:ext uri="{FF2B5EF4-FFF2-40B4-BE49-F238E27FC236}">
              <a16:creationId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6" name="CustomShape 1" hidden="1">
          <a:extLst>
            <a:ext uri="{FF2B5EF4-FFF2-40B4-BE49-F238E27FC236}">
              <a16:creationId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7" name="CustomShape 1" hidden="1">
          <a:extLst>
            <a:ext uri="{FF2B5EF4-FFF2-40B4-BE49-F238E27FC236}">
              <a16:creationId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8" name="CustomShape 1" hidden="1">
          <a:extLst>
            <a:ext uri="{FF2B5EF4-FFF2-40B4-BE49-F238E27FC236}">
              <a16:creationId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49" name="CustomShape 1" hidden="1">
          <a:extLst>
            <a:ext uri="{FF2B5EF4-FFF2-40B4-BE49-F238E27FC236}">
              <a16:creationId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0" name="CustomShape 1" hidden="1">
          <a:extLst>
            <a:ext uri="{FF2B5EF4-FFF2-40B4-BE49-F238E27FC236}">
              <a16:creationId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1" name="CustomShape 1" hidden="1">
          <a:extLst>
            <a:ext uri="{FF2B5EF4-FFF2-40B4-BE49-F238E27FC236}">
              <a16:creationId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2" name="CustomShape 1" hidden="1">
          <a:extLst>
            <a:ext uri="{FF2B5EF4-FFF2-40B4-BE49-F238E27FC236}">
              <a16:creationId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3" name="CustomShape 1" hidden="1">
          <a:extLst>
            <a:ext uri="{FF2B5EF4-FFF2-40B4-BE49-F238E27FC236}">
              <a16:creationId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4" name="CustomShape 1" hidden="1">
          <a:extLst>
            <a:ext uri="{FF2B5EF4-FFF2-40B4-BE49-F238E27FC236}">
              <a16:creationId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5" name="CustomShape 1" hidden="1">
          <a:extLst>
            <a:ext uri="{FF2B5EF4-FFF2-40B4-BE49-F238E27FC236}">
              <a16:creationId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6" name="CustomShape 1" hidden="1">
          <a:extLst>
            <a:ext uri="{FF2B5EF4-FFF2-40B4-BE49-F238E27FC236}">
              <a16:creationId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7" name="CustomShape 1" hidden="1">
          <a:extLst>
            <a:ext uri="{FF2B5EF4-FFF2-40B4-BE49-F238E27FC236}">
              <a16:creationId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8" name="CustomShape 1" hidden="1">
          <a:extLst>
            <a:ext uri="{FF2B5EF4-FFF2-40B4-BE49-F238E27FC236}">
              <a16:creationId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59" name="CustomShape 1" hidden="1">
          <a:extLst>
            <a:ext uri="{FF2B5EF4-FFF2-40B4-BE49-F238E27FC236}">
              <a16:creationId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0" name="CustomShape 1" hidden="1">
          <a:extLst>
            <a:ext uri="{FF2B5EF4-FFF2-40B4-BE49-F238E27FC236}">
              <a16:creationId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1" name="CustomShape 1" hidden="1">
          <a:extLst>
            <a:ext uri="{FF2B5EF4-FFF2-40B4-BE49-F238E27FC236}">
              <a16:creationId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2" name="CustomShape 1" hidden="1">
          <a:extLst>
            <a:ext uri="{FF2B5EF4-FFF2-40B4-BE49-F238E27FC236}">
              <a16:creationId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3" name="CustomShape 1" hidden="1">
          <a:extLst>
            <a:ext uri="{FF2B5EF4-FFF2-40B4-BE49-F238E27FC236}">
              <a16:creationId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4" name="CustomShape 1" hidden="1">
          <a:extLst>
            <a:ext uri="{FF2B5EF4-FFF2-40B4-BE49-F238E27FC236}">
              <a16:creationId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5" name="CustomShape 1" hidden="1">
          <a:extLst>
            <a:ext uri="{FF2B5EF4-FFF2-40B4-BE49-F238E27FC236}">
              <a16:creationId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6" name="CustomShape 1" hidden="1">
          <a:extLst>
            <a:ext uri="{FF2B5EF4-FFF2-40B4-BE49-F238E27FC236}">
              <a16:creationId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7" name="CustomShape 1" hidden="1">
          <a:extLst>
            <a:ext uri="{FF2B5EF4-FFF2-40B4-BE49-F238E27FC236}">
              <a16:creationId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8" name="CustomShape 1" hidden="1">
          <a:extLst>
            <a:ext uri="{FF2B5EF4-FFF2-40B4-BE49-F238E27FC236}">
              <a16:creationId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69" name="CustomShape 1" hidden="1">
          <a:extLst>
            <a:ext uri="{FF2B5EF4-FFF2-40B4-BE49-F238E27FC236}">
              <a16:creationId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0" name="CustomShape 1" hidden="1">
          <a:extLst>
            <a:ext uri="{FF2B5EF4-FFF2-40B4-BE49-F238E27FC236}">
              <a16:creationId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1" name="CustomShape 1" hidden="1">
          <a:extLst>
            <a:ext uri="{FF2B5EF4-FFF2-40B4-BE49-F238E27FC236}">
              <a16:creationId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2" name="CustomShape 1" hidden="1">
          <a:extLst>
            <a:ext uri="{FF2B5EF4-FFF2-40B4-BE49-F238E27FC236}">
              <a16:creationId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3" name="CustomShape 1" hidden="1">
          <a:extLst>
            <a:ext uri="{FF2B5EF4-FFF2-40B4-BE49-F238E27FC236}">
              <a16:creationId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4" name="CustomShape 1" hidden="1">
          <a:extLst>
            <a:ext uri="{FF2B5EF4-FFF2-40B4-BE49-F238E27FC236}">
              <a16:creationId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5" name="CustomShape 1" hidden="1">
          <a:extLst>
            <a:ext uri="{FF2B5EF4-FFF2-40B4-BE49-F238E27FC236}">
              <a16:creationId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6" name="CustomShape 1" hidden="1">
          <a:extLst>
            <a:ext uri="{FF2B5EF4-FFF2-40B4-BE49-F238E27FC236}">
              <a16:creationId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7" name="CustomShape 1" hidden="1">
          <a:extLst>
            <a:ext uri="{FF2B5EF4-FFF2-40B4-BE49-F238E27FC236}">
              <a16:creationId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8" name="CustomShape 1" hidden="1">
          <a:extLst>
            <a:ext uri="{FF2B5EF4-FFF2-40B4-BE49-F238E27FC236}">
              <a16:creationId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79" name="CustomShape 1" hidden="1">
          <a:extLst>
            <a:ext uri="{FF2B5EF4-FFF2-40B4-BE49-F238E27FC236}">
              <a16:creationId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0" name="CustomShape 1" hidden="1">
          <a:extLst>
            <a:ext uri="{FF2B5EF4-FFF2-40B4-BE49-F238E27FC236}">
              <a16:creationId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1" name="CustomShape 1" hidden="1">
          <a:extLst>
            <a:ext uri="{FF2B5EF4-FFF2-40B4-BE49-F238E27FC236}">
              <a16:creationId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2" name="CustomShape 1" hidden="1">
          <a:extLst>
            <a:ext uri="{FF2B5EF4-FFF2-40B4-BE49-F238E27FC236}">
              <a16:creationId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3" name="CustomShape 1" hidden="1">
          <a:extLst>
            <a:ext uri="{FF2B5EF4-FFF2-40B4-BE49-F238E27FC236}">
              <a16:creationId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4" name="CustomShape 1" hidden="1">
          <a:extLst>
            <a:ext uri="{FF2B5EF4-FFF2-40B4-BE49-F238E27FC236}">
              <a16:creationId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5" name="CustomShape 1" hidden="1">
          <a:extLst>
            <a:ext uri="{FF2B5EF4-FFF2-40B4-BE49-F238E27FC236}">
              <a16:creationId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6" name="CustomShape 1" hidden="1">
          <a:extLst>
            <a:ext uri="{FF2B5EF4-FFF2-40B4-BE49-F238E27FC236}">
              <a16:creationId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7" name="CustomShape 1" hidden="1">
          <a:extLst>
            <a:ext uri="{FF2B5EF4-FFF2-40B4-BE49-F238E27FC236}">
              <a16:creationId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8" name="CustomShape 1" hidden="1">
          <a:extLst>
            <a:ext uri="{FF2B5EF4-FFF2-40B4-BE49-F238E27FC236}">
              <a16:creationId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89" name="CustomShape 1" hidden="1">
          <a:extLst>
            <a:ext uri="{FF2B5EF4-FFF2-40B4-BE49-F238E27FC236}">
              <a16:creationId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0" name="CustomShape 1" hidden="1">
          <a:extLst>
            <a:ext uri="{FF2B5EF4-FFF2-40B4-BE49-F238E27FC236}">
              <a16:creationId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1" name="CustomShape 1" hidden="1">
          <a:extLst>
            <a:ext uri="{FF2B5EF4-FFF2-40B4-BE49-F238E27FC236}">
              <a16:creationId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2" name="CustomShape 1" hidden="1">
          <a:extLst>
            <a:ext uri="{FF2B5EF4-FFF2-40B4-BE49-F238E27FC236}">
              <a16:creationId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3" name="CustomShape 1" hidden="1">
          <a:extLst>
            <a:ext uri="{FF2B5EF4-FFF2-40B4-BE49-F238E27FC236}">
              <a16:creationId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4" name="CustomShape 1" hidden="1">
          <a:extLst>
            <a:ext uri="{FF2B5EF4-FFF2-40B4-BE49-F238E27FC236}">
              <a16:creationId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5" name="CustomShape 1" hidden="1">
          <a:extLst>
            <a:ext uri="{FF2B5EF4-FFF2-40B4-BE49-F238E27FC236}">
              <a16:creationId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6" name="CustomShape 1" hidden="1">
          <a:extLst>
            <a:ext uri="{FF2B5EF4-FFF2-40B4-BE49-F238E27FC236}">
              <a16:creationId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7" name="CustomShape 1" hidden="1">
          <a:extLst>
            <a:ext uri="{FF2B5EF4-FFF2-40B4-BE49-F238E27FC236}">
              <a16:creationId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8" name="CustomShape 1" hidden="1">
          <a:extLst>
            <a:ext uri="{FF2B5EF4-FFF2-40B4-BE49-F238E27FC236}">
              <a16:creationId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599" name="CustomShape 1" hidden="1">
          <a:extLst>
            <a:ext uri="{FF2B5EF4-FFF2-40B4-BE49-F238E27FC236}">
              <a16:creationId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0" name="CustomShape 1" hidden="1">
          <a:extLst>
            <a:ext uri="{FF2B5EF4-FFF2-40B4-BE49-F238E27FC236}">
              <a16:creationId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1" name="CustomShape 1" hidden="1">
          <a:extLst>
            <a:ext uri="{FF2B5EF4-FFF2-40B4-BE49-F238E27FC236}">
              <a16:creationId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2" name="CustomShape 1" hidden="1">
          <a:extLst>
            <a:ext uri="{FF2B5EF4-FFF2-40B4-BE49-F238E27FC236}">
              <a16:creationId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3" name="CustomShape 1" hidden="1">
          <a:extLst>
            <a:ext uri="{FF2B5EF4-FFF2-40B4-BE49-F238E27FC236}">
              <a16:creationId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4" name="CustomShape 1" hidden="1">
          <a:extLst>
            <a:ext uri="{FF2B5EF4-FFF2-40B4-BE49-F238E27FC236}">
              <a16:creationId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5" name="CustomShape 1" hidden="1">
          <a:extLst>
            <a:ext uri="{FF2B5EF4-FFF2-40B4-BE49-F238E27FC236}">
              <a16:creationId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6" name="CustomShape 1" hidden="1">
          <a:extLst>
            <a:ext uri="{FF2B5EF4-FFF2-40B4-BE49-F238E27FC236}">
              <a16:creationId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7" name="CustomShape 1" hidden="1">
          <a:extLst>
            <a:ext uri="{FF2B5EF4-FFF2-40B4-BE49-F238E27FC236}">
              <a16:creationId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8" name="CustomShape 1" hidden="1">
          <a:extLst>
            <a:ext uri="{FF2B5EF4-FFF2-40B4-BE49-F238E27FC236}">
              <a16:creationId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09" name="CustomShape 1" hidden="1">
          <a:extLst>
            <a:ext uri="{FF2B5EF4-FFF2-40B4-BE49-F238E27FC236}">
              <a16:creationId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0" name="CustomShape 1" hidden="1">
          <a:extLst>
            <a:ext uri="{FF2B5EF4-FFF2-40B4-BE49-F238E27FC236}">
              <a16:creationId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1" name="CustomShape 1" hidden="1">
          <a:extLst>
            <a:ext uri="{FF2B5EF4-FFF2-40B4-BE49-F238E27FC236}">
              <a16:creationId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54</xdr:row>
      <xdr:rowOff>54428</xdr:rowOff>
    </xdr:to>
    <xdr:sp macro="" textlink="">
      <xdr:nvSpPr>
        <xdr:cNvPr id="612" name="CustomShape 1" hidden="1">
          <a:extLst>
            <a:ext uri="{FF2B5EF4-FFF2-40B4-BE49-F238E27FC236}">
              <a16:creationId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3" name="CustomShape 1" hidden="1">
          <a:extLst>
            <a:ext uri="{FF2B5EF4-FFF2-40B4-BE49-F238E27FC236}">
              <a16:creationId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4" name="CustomShape 1" hidden="1">
          <a:extLst>
            <a:ext uri="{FF2B5EF4-FFF2-40B4-BE49-F238E27FC236}">
              <a16:creationId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5" name="CustomShape 1" hidden="1">
          <a:extLst>
            <a:ext uri="{FF2B5EF4-FFF2-40B4-BE49-F238E27FC236}">
              <a16:creationId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6" name="CustomShape 1" hidden="1">
          <a:extLst>
            <a:ext uri="{FF2B5EF4-FFF2-40B4-BE49-F238E27FC236}">
              <a16:creationId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7" name="CustomShape 1" hidden="1">
          <a:extLst>
            <a:ext uri="{FF2B5EF4-FFF2-40B4-BE49-F238E27FC236}">
              <a16:creationId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8" name="CustomShape 1" hidden="1">
          <a:extLst>
            <a:ext uri="{FF2B5EF4-FFF2-40B4-BE49-F238E27FC236}">
              <a16:creationId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19" name="CustomShape 1" hidden="1">
          <a:extLst>
            <a:ext uri="{FF2B5EF4-FFF2-40B4-BE49-F238E27FC236}">
              <a16:creationId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0" name="CustomShape 1" hidden="1">
          <a:extLst>
            <a:ext uri="{FF2B5EF4-FFF2-40B4-BE49-F238E27FC236}">
              <a16:creationId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1" name="CustomShape 1" hidden="1">
          <a:extLst>
            <a:ext uri="{FF2B5EF4-FFF2-40B4-BE49-F238E27FC236}">
              <a16:creationId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2" name="CustomShape 1" hidden="1">
          <a:extLst>
            <a:ext uri="{FF2B5EF4-FFF2-40B4-BE49-F238E27FC236}">
              <a16:creationId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3" name="CustomShape 1" hidden="1">
          <a:extLst>
            <a:ext uri="{FF2B5EF4-FFF2-40B4-BE49-F238E27FC236}">
              <a16:creationId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4" name="CustomShape 1" hidden="1">
          <a:extLst>
            <a:ext uri="{FF2B5EF4-FFF2-40B4-BE49-F238E27FC236}">
              <a16:creationId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5" name="CustomShape 1" hidden="1">
          <a:extLst>
            <a:ext uri="{FF2B5EF4-FFF2-40B4-BE49-F238E27FC236}">
              <a16:creationId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6" name="CustomShape 1" hidden="1">
          <a:extLst>
            <a:ext uri="{FF2B5EF4-FFF2-40B4-BE49-F238E27FC236}">
              <a16:creationId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7" name="CustomShape 1" hidden="1">
          <a:extLst>
            <a:ext uri="{FF2B5EF4-FFF2-40B4-BE49-F238E27FC236}">
              <a16:creationId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8" name="CustomShape 1" hidden="1">
          <a:extLst>
            <a:ext uri="{FF2B5EF4-FFF2-40B4-BE49-F238E27FC236}">
              <a16:creationId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29" name="CustomShape 1" hidden="1">
          <a:extLst>
            <a:ext uri="{FF2B5EF4-FFF2-40B4-BE49-F238E27FC236}">
              <a16:creationId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0" name="CustomShape 1" hidden="1">
          <a:extLst>
            <a:ext uri="{FF2B5EF4-FFF2-40B4-BE49-F238E27FC236}">
              <a16:creationId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1" name="CustomShape 1" hidden="1">
          <a:extLst>
            <a:ext uri="{FF2B5EF4-FFF2-40B4-BE49-F238E27FC236}">
              <a16:creationId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2" name="CustomShape 1" hidden="1">
          <a:extLst>
            <a:ext uri="{FF2B5EF4-FFF2-40B4-BE49-F238E27FC236}">
              <a16:creationId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3" name="CustomShape 1" hidden="1">
          <a:extLst>
            <a:ext uri="{FF2B5EF4-FFF2-40B4-BE49-F238E27FC236}">
              <a16:creationId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4" name="CustomShape 1" hidden="1">
          <a:extLst>
            <a:ext uri="{FF2B5EF4-FFF2-40B4-BE49-F238E27FC236}">
              <a16:creationId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5" name="CustomShape 1" hidden="1">
          <a:extLst>
            <a:ext uri="{FF2B5EF4-FFF2-40B4-BE49-F238E27FC236}">
              <a16:creationId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6" name="CustomShape 1" hidden="1">
          <a:extLst>
            <a:ext uri="{FF2B5EF4-FFF2-40B4-BE49-F238E27FC236}">
              <a16:creationId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7" name="CustomShape 1" hidden="1">
          <a:extLst>
            <a:ext uri="{FF2B5EF4-FFF2-40B4-BE49-F238E27FC236}">
              <a16:creationId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8" name="CustomShape 1" hidden="1">
          <a:extLst>
            <a:ext uri="{FF2B5EF4-FFF2-40B4-BE49-F238E27FC236}">
              <a16:creationId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39" name="CustomShape 1" hidden="1">
          <a:extLst>
            <a:ext uri="{FF2B5EF4-FFF2-40B4-BE49-F238E27FC236}">
              <a16:creationId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0" name="CustomShape 1" hidden="1">
          <a:extLst>
            <a:ext uri="{FF2B5EF4-FFF2-40B4-BE49-F238E27FC236}">
              <a16:creationId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1" name="CustomShape 1" hidden="1">
          <a:extLst>
            <a:ext uri="{FF2B5EF4-FFF2-40B4-BE49-F238E27FC236}">
              <a16:creationId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2" name="CustomShape 1" hidden="1">
          <a:extLst>
            <a:ext uri="{FF2B5EF4-FFF2-40B4-BE49-F238E27FC236}">
              <a16:creationId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3" name="CustomShape 1" hidden="1">
          <a:extLst>
            <a:ext uri="{FF2B5EF4-FFF2-40B4-BE49-F238E27FC236}">
              <a16:creationId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4" name="CustomShape 1" hidden="1">
          <a:extLst>
            <a:ext uri="{FF2B5EF4-FFF2-40B4-BE49-F238E27FC236}">
              <a16:creationId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5" name="CustomShape 1" hidden="1">
          <a:extLst>
            <a:ext uri="{FF2B5EF4-FFF2-40B4-BE49-F238E27FC236}">
              <a16:creationId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6" name="CustomShape 1" hidden="1">
          <a:extLst>
            <a:ext uri="{FF2B5EF4-FFF2-40B4-BE49-F238E27FC236}">
              <a16:creationId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7" name="CustomShape 1" hidden="1">
          <a:extLst>
            <a:ext uri="{FF2B5EF4-FFF2-40B4-BE49-F238E27FC236}">
              <a16:creationId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8" name="CustomShape 1" hidden="1">
          <a:extLst>
            <a:ext uri="{FF2B5EF4-FFF2-40B4-BE49-F238E27FC236}">
              <a16:creationId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49" name="CustomShape 1" hidden="1">
          <a:extLst>
            <a:ext uri="{FF2B5EF4-FFF2-40B4-BE49-F238E27FC236}">
              <a16:creationId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0" name="CustomShape 1" hidden="1">
          <a:extLst>
            <a:ext uri="{FF2B5EF4-FFF2-40B4-BE49-F238E27FC236}">
              <a16:creationId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1" name="CustomShape 1" hidden="1">
          <a:extLst>
            <a:ext uri="{FF2B5EF4-FFF2-40B4-BE49-F238E27FC236}">
              <a16:creationId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2" name="CustomShape 1" hidden="1">
          <a:extLst>
            <a:ext uri="{FF2B5EF4-FFF2-40B4-BE49-F238E27FC236}">
              <a16:creationId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3" name="CustomShape 1" hidden="1">
          <a:extLst>
            <a:ext uri="{FF2B5EF4-FFF2-40B4-BE49-F238E27FC236}">
              <a16:creationId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4" name="CustomShape 1" hidden="1">
          <a:extLst>
            <a:ext uri="{FF2B5EF4-FFF2-40B4-BE49-F238E27FC236}">
              <a16:creationId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5" name="CustomShape 1" hidden="1">
          <a:extLst>
            <a:ext uri="{FF2B5EF4-FFF2-40B4-BE49-F238E27FC236}">
              <a16:creationId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6" name="CustomShape 1" hidden="1">
          <a:extLst>
            <a:ext uri="{FF2B5EF4-FFF2-40B4-BE49-F238E27FC236}">
              <a16:creationId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7" name="CustomShape 1" hidden="1">
          <a:extLst>
            <a:ext uri="{FF2B5EF4-FFF2-40B4-BE49-F238E27FC236}">
              <a16:creationId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8" name="CustomShape 1" hidden="1">
          <a:extLst>
            <a:ext uri="{FF2B5EF4-FFF2-40B4-BE49-F238E27FC236}">
              <a16:creationId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59" name="CustomShape 1" hidden="1">
          <a:extLst>
            <a:ext uri="{FF2B5EF4-FFF2-40B4-BE49-F238E27FC236}">
              <a16:creationId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0" name="CustomShape 1" hidden="1">
          <a:extLst>
            <a:ext uri="{FF2B5EF4-FFF2-40B4-BE49-F238E27FC236}">
              <a16:creationId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1" name="CustomShape 1" hidden="1">
          <a:extLst>
            <a:ext uri="{FF2B5EF4-FFF2-40B4-BE49-F238E27FC236}">
              <a16:creationId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2" name="CustomShape 1" hidden="1">
          <a:extLst>
            <a:ext uri="{FF2B5EF4-FFF2-40B4-BE49-F238E27FC236}">
              <a16:creationId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3" name="CustomShape 1" hidden="1">
          <a:extLst>
            <a:ext uri="{FF2B5EF4-FFF2-40B4-BE49-F238E27FC236}">
              <a16:creationId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4" name="CustomShape 1" hidden="1">
          <a:extLst>
            <a:ext uri="{FF2B5EF4-FFF2-40B4-BE49-F238E27FC236}">
              <a16:creationId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5" name="CustomShape 1" hidden="1">
          <a:extLst>
            <a:ext uri="{FF2B5EF4-FFF2-40B4-BE49-F238E27FC236}">
              <a16:creationId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6" name="CustomShape 1" hidden="1">
          <a:extLst>
            <a:ext uri="{FF2B5EF4-FFF2-40B4-BE49-F238E27FC236}">
              <a16:creationId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7" name="CustomShape 1" hidden="1">
          <a:extLst>
            <a:ext uri="{FF2B5EF4-FFF2-40B4-BE49-F238E27FC236}">
              <a16:creationId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8" name="CustomShape 1" hidden="1">
          <a:extLst>
            <a:ext uri="{FF2B5EF4-FFF2-40B4-BE49-F238E27FC236}">
              <a16:creationId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69" name="CustomShape 1" hidden="1">
          <a:extLst>
            <a:ext uri="{FF2B5EF4-FFF2-40B4-BE49-F238E27FC236}">
              <a16:creationId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0" name="CustomShape 1" hidden="1">
          <a:extLst>
            <a:ext uri="{FF2B5EF4-FFF2-40B4-BE49-F238E27FC236}">
              <a16:creationId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1" name="CustomShape 1" hidden="1">
          <a:extLst>
            <a:ext uri="{FF2B5EF4-FFF2-40B4-BE49-F238E27FC236}">
              <a16:creationId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2" name="CustomShape 1" hidden="1">
          <a:extLst>
            <a:ext uri="{FF2B5EF4-FFF2-40B4-BE49-F238E27FC236}">
              <a16:creationId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3" name="CustomShape 1" hidden="1">
          <a:extLst>
            <a:ext uri="{FF2B5EF4-FFF2-40B4-BE49-F238E27FC236}">
              <a16:creationId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4" name="CustomShape 1" hidden="1">
          <a:extLst>
            <a:ext uri="{FF2B5EF4-FFF2-40B4-BE49-F238E27FC236}">
              <a16:creationId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5" name="CustomShape 1" hidden="1">
          <a:extLst>
            <a:ext uri="{FF2B5EF4-FFF2-40B4-BE49-F238E27FC236}">
              <a16:creationId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6" name="CustomShape 1" hidden="1">
          <a:extLst>
            <a:ext uri="{FF2B5EF4-FFF2-40B4-BE49-F238E27FC236}">
              <a16:creationId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7" name="CustomShape 1" hidden="1">
          <a:extLst>
            <a:ext uri="{FF2B5EF4-FFF2-40B4-BE49-F238E27FC236}">
              <a16:creationId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8" name="CustomShape 1" hidden="1">
          <a:extLst>
            <a:ext uri="{FF2B5EF4-FFF2-40B4-BE49-F238E27FC236}">
              <a16:creationId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79" name="CustomShape 1" hidden="1">
          <a:extLst>
            <a:ext uri="{FF2B5EF4-FFF2-40B4-BE49-F238E27FC236}">
              <a16:creationId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0" name="CustomShape 1" hidden="1">
          <a:extLst>
            <a:ext uri="{FF2B5EF4-FFF2-40B4-BE49-F238E27FC236}">
              <a16:creationId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1" name="CustomShape 1" hidden="1">
          <a:extLst>
            <a:ext uri="{FF2B5EF4-FFF2-40B4-BE49-F238E27FC236}">
              <a16:creationId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2" name="CustomShape 1" hidden="1">
          <a:extLst>
            <a:ext uri="{FF2B5EF4-FFF2-40B4-BE49-F238E27FC236}">
              <a16:creationId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3" name="CustomShape 1" hidden="1">
          <a:extLst>
            <a:ext uri="{FF2B5EF4-FFF2-40B4-BE49-F238E27FC236}">
              <a16:creationId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4" name="CustomShape 1" hidden="1">
          <a:extLst>
            <a:ext uri="{FF2B5EF4-FFF2-40B4-BE49-F238E27FC236}">
              <a16:creationId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5" name="CustomShape 1" hidden="1">
          <a:extLst>
            <a:ext uri="{FF2B5EF4-FFF2-40B4-BE49-F238E27FC236}">
              <a16:creationId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6" name="CustomShape 1" hidden="1">
          <a:extLst>
            <a:ext uri="{FF2B5EF4-FFF2-40B4-BE49-F238E27FC236}">
              <a16:creationId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7" name="CustomShape 1" hidden="1">
          <a:extLst>
            <a:ext uri="{FF2B5EF4-FFF2-40B4-BE49-F238E27FC236}">
              <a16:creationId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8" name="CustomShape 1" hidden="1">
          <a:extLst>
            <a:ext uri="{FF2B5EF4-FFF2-40B4-BE49-F238E27FC236}">
              <a16:creationId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89" name="CustomShape 1" hidden="1">
          <a:extLst>
            <a:ext uri="{FF2B5EF4-FFF2-40B4-BE49-F238E27FC236}">
              <a16:creationId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0" name="CustomShape 1" hidden="1">
          <a:extLst>
            <a:ext uri="{FF2B5EF4-FFF2-40B4-BE49-F238E27FC236}">
              <a16:creationId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1" name="CustomShape 1" hidden="1">
          <a:extLst>
            <a:ext uri="{FF2B5EF4-FFF2-40B4-BE49-F238E27FC236}">
              <a16:creationId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2" name="CustomShape 1" hidden="1">
          <a:extLst>
            <a:ext uri="{FF2B5EF4-FFF2-40B4-BE49-F238E27FC236}">
              <a16:creationId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3" name="CustomShape 1" hidden="1">
          <a:extLst>
            <a:ext uri="{FF2B5EF4-FFF2-40B4-BE49-F238E27FC236}">
              <a16:creationId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4" name="CustomShape 1" hidden="1">
          <a:extLst>
            <a:ext uri="{FF2B5EF4-FFF2-40B4-BE49-F238E27FC236}">
              <a16:creationId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5" name="CustomShape 1" hidden="1">
          <a:extLst>
            <a:ext uri="{FF2B5EF4-FFF2-40B4-BE49-F238E27FC236}">
              <a16:creationId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6" name="CustomShape 1" hidden="1">
          <a:extLst>
            <a:ext uri="{FF2B5EF4-FFF2-40B4-BE49-F238E27FC236}">
              <a16:creationId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7" name="CustomShape 1" hidden="1">
          <a:extLst>
            <a:ext uri="{FF2B5EF4-FFF2-40B4-BE49-F238E27FC236}">
              <a16:creationId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8" name="CustomShape 1" hidden="1">
          <a:extLst>
            <a:ext uri="{FF2B5EF4-FFF2-40B4-BE49-F238E27FC236}">
              <a16:creationId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699" name="CustomShape 1" hidden="1">
          <a:extLst>
            <a:ext uri="{FF2B5EF4-FFF2-40B4-BE49-F238E27FC236}">
              <a16:creationId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0" name="CustomShape 1" hidden="1">
          <a:extLst>
            <a:ext uri="{FF2B5EF4-FFF2-40B4-BE49-F238E27FC236}">
              <a16:creationId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1" name="CustomShape 1" hidden="1">
          <a:extLst>
            <a:ext uri="{FF2B5EF4-FFF2-40B4-BE49-F238E27FC236}">
              <a16:creationId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2" name="CustomShape 1" hidden="1">
          <a:extLst>
            <a:ext uri="{FF2B5EF4-FFF2-40B4-BE49-F238E27FC236}">
              <a16:creationId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3" name="CustomShape 1" hidden="1">
          <a:extLst>
            <a:ext uri="{FF2B5EF4-FFF2-40B4-BE49-F238E27FC236}">
              <a16:creationId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4" name="CustomShape 1" hidden="1">
          <a:extLst>
            <a:ext uri="{FF2B5EF4-FFF2-40B4-BE49-F238E27FC236}">
              <a16:creationId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5" name="CustomShape 1" hidden="1">
          <a:extLst>
            <a:ext uri="{FF2B5EF4-FFF2-40B4-BE49-F238E27FC236}">
              <a16:creationId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6" name="CustomShape 1" hidden="1">
          <a:extLst>
            <a:ext uri="{FF2B5EF4-FFF2-40B4-BE49-F238E27FC236}">
              <a16:creationId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7" name="CustomShape 1" hidden="1">
          <a:extLst>
            <a:ext uri="{FF2B5EF4-FFF2-40B4-BE49-F238E27FC236}">
              <a16:creationId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8" name="CustomShape 1" hidden="1">
          <a:extLst>
            <a:ext uri="{FF2B5EF4-FFF2-40B4-BE49-F238E27FC236}">
              <a16:creationId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09" name="CustomShape 1" hidden="1">
          <a:extLst>
            <a:ext uri="{FF2B5EF4-FFF2-40B4-BE49-F238E27FC236}">
              <a16:creationId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0" name="CustomShape 1" hidden="1">
          <a:extLst>
            <a:ext uri="{FF2B5EF4-FFF2-40B4-BE49-F238E27FC236}">
              <a16:creationId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1" name="CustomShape 1" hidden="1">
          <a:extLst>
            <a:ext uri="{FF2B5EF4-FFF2-40B4-BE49-F238E27FC236}">
              <a16:creationId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2" name="CustomShape 1" hidden="1">
          <a:extLst>
            <a:ext uri="{FF2B5EF4-FFF2-40B4-BE49-F238E27FC236}">
              <a16:creationId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3" name="CustomShape 1" hidden="1">
          <a:extLst>
            <a:ext uri="{FF2B5EF4-FFF2-40B4-BE49-F238E27FC236}">
              <a16:creationId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4" name="CustomShape 1" hidden="1">
          <a:extLst>
            <a:ext uri="{FF2B5EF4-FFF2-40B4-BE49-F238E27FC236}">
              <a16:creationId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5" name="CustomShape 1" hidden="1">
          <a:extLst>
            <a:ext uri="{FF2B5EF4-FFF2-40B4-BE49-F238E27FC236}">
              <a16:creationId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6" name="CustomShape 1" hidden="1">
          <a:extLst>
            <a:ext uri="{FF2B5EF4-FFF2-40B4-BE49-F238E27FC236}">
              <a16:creationId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7" name="CustomShape 1" hidden="1">
          <a:extLst>
            <a:ext uri="{FF2B5EF4-FFF2-40B4-BE49-F238E27FC236}">
              <a16:creationId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8" name="CustomShape 1" hidden="1">
          <a:extLst>
            <a:ext uri="{FF2B5EF4-FFF2-40B4-BE49-F238E27FC236}">
              <a16:creationId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19" name="CustomShape 1" hidden="1">
          <a:extLst>
            <a:ext uri="{FF2B5EF4-FFF2-40B4-BE49-F238E27FC236}">
              <a16:creationId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0" name="CustomShape 1" hidden="1">
          <a:extLst>
            <a:ext uri="{FF2B5EF4-FFF2-40B4-BE49-F238E27FC236}">
              <a16:creationId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1" name="CustomShape 1" hidden="1">
          <a:extLst>
            <a:ext uri="{FF2B5EF4-FFF2-40B4-BE49-F238E27FC236}">
              <a16:creationId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2" name="CustomShape 1" hidden="1">
          <a:extLst>
            <a:ext uri="{FF2B5EF4-FFF2-40B4-BE49-F238E27FC236}">
              <a16:creationId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3" name="CustomShape 1" hidden="1">
          <a:extLst>
            <a:ext uri="{FF2B5EF4-FFF2-40B4-BE49-F238E27FC236}">
              <a16:creationId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4" name="CustomShape 1" hidden="1">
          <a:extLst>
            <a:ext uri="{FF2B5EF4-FFF2-40B4-BE49-F238E27FC236}">
              <a16:creationId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5" name="CustomShape 1" hidden="1">
          <a:extLst>
            <a:ext uri="{FF2B5EF4-FFF2-40B4-BE49-F238E27FC236}">
              <a16:creationId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6" name="CustomShape 1" hidden="1">
          <a:extLst>
            <a:ext uri="{FF2B5EF4-FFF2-40B4-BE49-F238E27FC236}">
              <a16:creationId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7" name="CustomShape 1" hidden="1">
          <a:extLst>
            <a:ext uri="{FF2B5EF4-FFF2-40B4-BE49-F238E27FC236}">
              <a16:creationId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8" name="CustomShape 1" hidden="1">
          <a:extLst>
            <a:ext uri="{FF2B5EF4-FFF2-40B4-BE49-F238E27FC236}">
              <a16:creationId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29" name="CustomShape 1" hidden="1">
          <a:extLst>
            <a:ext uri="{FF2B5EF4-FFF2-40B4-BE49-F238E27FC236}">
              <a16:creationId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0" name="CustomShape 1" hidden="1">
          <a:extLst>
            <a:ext uri="{FF2B5EF4-FFF2-40B4-BE49-F238E27FC236}">
              <a16:creationId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1" name="CustomShape 1" hidden="1">
          <a:extLst>
            <a:ext uri="{FF2B5EF4-FFF2-40B4-BE49-F238E27FC236}">
              <a16:creationId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2" name="CustomShape 1" hidden="1">
          <a:extLst>
            <a:ext uri="{FF2B5EF4-FFF2-40B4-BE49-F238E27FC236}">
              <a16:creationId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3" name="CustomShape 1" hidden="1">
          <a:extLst>
            <a:ext uri="{FF2B5EF4-FFF2-40B4-BE49-F238E27FC236}">
              <a16:creationId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4" name="CustomShape 1" hidden="1">
          <a:extLst>
            <a:ext uri="{FF2B5EF4-FFF2-40B4-BE49-F238E27FC236}">
              <a16:creationId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5" name="CustomShape 1" hidden="1">
          <a:extLst>
            <a:ext uri="{FF2B5EF4-FFF2-40B4-BE49-F238E27FC236}">
              <a16:creationId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6" name="CustomShape 1" hidden="1">
          <a:extLst>
            <a:ext uri="{FF2B5EF4-FFF2-40B4-BE49-F238E27FC236}">
              <a16:creationId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7" name="CustomShape 1" hidden="1">
          <a:extLst>
            <a:ext uri="{FF2B5EF4-FFF2-40B4-BE49-F238E27FC236}">
              <a16:creationId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8" name="CustomShape 1" hidden="1">
          <a:extLst>
            <a:ext uri="{FF2B5EF4-FFF2-40B4-BE49-F238E27FC236}">
              <a16:creationId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39" name="CustomShape 1" hidden="1">
          <a:extLst>
            <a:ext uri="{FF2B5EF4-FFF2-40B4-BE49-F238E27FC236}">
              <a16:creationId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0" name="CustomShape 1" hidden="1">
          <a:extLst>
            <a:ext uri="{FF2B5EF4-FFF2-40B4-BE49-F238E27FC236}">
              <a16:creationId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1" name="CustomShape 1" hidden="1">
          <a:extLst>
            <a:ext uri="{FF2B5EF4-FFF2-40B4-BE49-F238E27FC236}">
              <a16:creationId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2" name="CustomShape 1" hidden="1">
          <a:extLst>
            <a:ext uri="{FF2B5EF4-FFF2-40B4-BE49-F238E27FC236}">
              <a16:creationId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3" name="CustomShape 1" hidden="1">
          <a:extLst>
            <a:ext uri="{FF2B5EF4-FFF2-40B4-BE49-F238E27FC236}">
              <a16:creationId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4" name="CustomShape 1" hidden="1">
          <a:extLst>
            <a:ext uri="{FF2B5EF4-FFF2-40B4-BE49-F238E27FC236}">
              <a16:creationId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5" name="CustomShape 1" hidden="1">
          <a:extLst>
            <a:ext uri="{FF2B5EF4-FFF2-40B4-BE49-F238E27FC236}">
              <a16:creationId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6" name="CustomShape 1" hidden="1">
          <a:extLst>
            <a:ext uri="{FF2B5EF4-FFF2-40B4-BE49-F238E27FC236}">
              <a16:creationId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7" name="CustomShape 1" hidden="1">
          <a:extLst>
            <a:ext uri="{FF2B5EF4-FFF2-40B4-BE49-F238E27FC236}">
              <a16:creationId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8" name="CustomShape 1" hidden="1">
          <a:extLst>
            <a:ext uri="{FF2B5EF4-FFF2-40B4-BE49-F238E27FC236}">
              <a16:creationId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49" name="CustomShape 1" hidden="1">
          <a:extLst>
            <a:ext uri="{FF2B5EF4-FFF2-40B4-BE49-F238E27FC236}">
              <a16:creationId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0" name="CustomShape 1" hidden="1">
          <a:extLst>
            <a:ext uri="{FF2B5EF4-FFF2-40B4-BE49-F238E27FC236}">
              <a16:creationId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1" name="CustomShape 1" hidden="1">
          <a:extLst>
            <a:ext uri="{FF2B5EF4-FFF2-40B4-BE49-F238E27FC236}">
              <a16:creationId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2" name="CustomShape 1" hidden="1">
          <a:extLst>
            <a:ext uri="{FF2B5EF4-FFF2-40B4-BE49-F238E27FC236}">
              <a16:creationId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3" name="CustomShape 1" hidden="1">
          <a:extLst>
            <a:ext uri="{FF2B5EF4-FFF2-40B4-BE49-F238E27FC236}">
              <a16:creationId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4" name="CustomShape 1" hidden="1">
          <a:extLst>
            <a:ext uri="{FF2B5EF4-FFF2-40B4-BE49-F238E27FC236}">
              <a16:creationId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5" name="CustomShape 1" hidden="1">
          <a:extLst>
            <a:ext uri="{FF2B5EF4-FFF2-40B4-BE49-F238E27FC236}">
              <a16:creationId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6" name="CustomShape 1" hidden="1">
          <a:extLst>
            <a:ext uri="{FF2B5EF4-FFF2-40B4-BE49-F238E27FC236}">
              <a16:creationId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7" name="CustomShape 1" hidden="1">
          <a:extLst>
            <a:ext uri="{FF2B5EF4-FFF2-40B4-BE49-F238E27FC236}">
              <a16:creationId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8" name="CustomShape 1" hidden="1">
          <a:extLst>
            <a:ext uri="{FF2B5EF4-FFF2-40B4-BE49-F238E27FC236}">
              <a16:creationId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59" name="CustomShape 1" hidden="1">
          <a:extLst>
            <a:ext uri="{FF2B5EF4-FFF2-40B4-BE49-F238E27FC236}">
              <a16:creationId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0" name="CustomShape 1" hidden="1">
          <a:extLst>
            <a:ext uri="{FF2B5EF4-FFF2-40B4-BE49-F238E27FC236}">
              <a16:creationId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1" name="CustomShape 1" hidden="1">
          <a:extLst>
            <a:ext uri="{FF2B5EF4-FFF2-40B4-BE49-F238E27FC236}">
              <a16:creationId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2" name="CustomShape 1" hidden="1">
          <a:extLst>
            <a:ext uri="{FF2B5EF4-FFF2-40B4-BE49-F238E27FC236}">
              <a16:creationId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3" name="CustomShape 1" hidden="1">
          <a:extLst>
            <a:ext uri="{FF2B5EF4-FFF2-40B4-BE49-F238E27FC236}">
              <a16:creationId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4" name="CustomShape 1" hidden="1">
          <a:extLst>
            <a:ext uri="{FF2B5EF4-FFF2-40B4-BE49-F238E27FC236}">
              <a16:creationId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5" name="CustomShape 1" hidden="1">
          <a:extLst>
            <a:ext uri="{FF2B5EF4-FFF2-40B4-BE49-F238E27FC236}">
              <a16:creationId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6" name="CustomShape 1" hidden="1">
          <a:extLst>
            <a:ext uri="{FF2B5EF4-FFF2-40B4-BE49-F238E27FC236}">
              <a16:creationId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7" name="CustomShape 1" hidden="1">
          <a:extLst>
            <a:ext uri="{FF2B5EF4-FFF2-40B4-BE49-F238E27FC236}">
              <a16:creationId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8" name="CustomShape 1" hidden="1">
          <a:extLst>
            <a:ext uri="{FF2B5EF4-FFF2-40B4-BE49-F238E27FC236}">
              <a16:creationId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69" name="CustomShape 1" hidden="1">
          <a:extLst>
            <a:ext uri="{FF2B5EF4-FFF2-40B4-BE49-F238E27FC236}">
              <a16:creationId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0" name="CustomShape 1" hidden="1">
          <a:extLst>
            <a:ext uri="{FF2B5EF4-FFF2-40B4-BE49-F238E27FC236}">
              <a16:creationId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1" name="CustomShape 1" hidden="1">
          <a:extLst>
            <a:ext uri="{FF2B5EF4-FFF2-40B4-BE49-F238E27FC236}">
              <a16:creationId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2" name="CustomShape 1" hidden="1">
          <a:extLst>
            <a:ext uri="{FF2B5EF4-FFF2-40B4-BE49-F238E27FC236}">
              <a16:creationId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3" name="CustomShape 1" hidden="1">
          <a:extLst>
            <a:ext uri="{FF2B5EF4-FFF2-40B4-BE49-F238E27FC236}">
              <a16:creationId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4" name="CustomShape 1" hidden="1">
          <a:extLst>
            <a:ext uri="{FF2B5EF4-FFF2-40B4-BE49-F238E27FC236}">
              <a16:creationId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5" name="CustomShape 1" hidden="1">
          <a:extLst>
            <a:ext uri="{FF2B5EF4-FFF2-40B4-BE49-F238E27FC236}">
              <a16:creationId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6" name="CustomShape 1" hidden="1">
          <a:extLst>
            <a:ext uri="{FF2B5EF4-FFF2-40B4-BE49-F238E27FC236}">
              <a16:creationId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7" name="CustomShape 1" hidden="1">
          <a:extLst>
            <a:ext uri="{FF2B5EF4-FFF2-40B4-BE49-F238E27FC236}">
              <a16:creationId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8" name="CustomShape 1" hidden="1">
          <a:extLst>
            <a:ext uri="{FF2B5EF4-FFF2-40B4-BE49-F238E27FC236}">
              <a16:creationId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79" name="CustomShape 1" hidden="1">
          <a:extLst>
            <a:ext uri="{FF2B5EF4-FFF2-40B4-BE49-F238E27FC236}">
              <a16:creationId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0" name="CustomShape 1" hidden="1">
          <a:extLst>
            <a:ext uri="{FF2B5EF4-FFF2-40B4-BE49-F238E27FC236}">
              <a16:creationId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1" name="CustomShape 1" hidden="1">
          <a:extLst>
            <a:ext uri="{FF2B5EF4-FFF2-40B4-BE49-F238E27FC236}">
              <a16:creationId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2" name="CustomShape 1" hidden="1">
          <a:extLst>
            <a:ext uri="{FF2B5EF4-FFF2-40B4-BE49-F238E27FC236}">
              <a16:creationId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3" name="CustomShape 1" hidden="1">
          <a:extLst>
            <a:ext uri="{FF2B5EF4-FFF2-40B4-BE49-F238E27FC236}">
              <a16:creationId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4" name="CustomShape 1" hidden="1">
          <a:extLst>
            <a:ext uri="{FF2B5EF4-FFF2-40B4-BE49-F238E27FC236}">
              <a16:creationId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5" name="CustomShape 1" hidden="1">
          <a:extLst>
            <a:ext uri="{FF2B5EF4-FFF2-40B4-BE49-F238E27FC236}">
              <a16:creationId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6" name="CustomShape 1" hidden="1">
          <a:extLst>
            <a:ext uri="{FF2B5EF4-FFF2-40B4-BE49-F238E27FC236}">
              <a16:creationId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7" name="CustomShape 1" hidden="1">
          <a:extLst>
            <a:ext uri="{FF2B5EF4-FFF2-40B4-BE49-F238E27FC236}">
              <a16:creationId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8" name="CustomShape 1" hidden="1">
          <a:extLst>
            <a:ext uri="{FF2B5EF4-FFF2-40B4-BE49-F238E27FC236}">
              <a16:creationId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89" name="CustomShape 1" hidden="1">
          <a:extLst>
            <a:ext uri="{FF2B5EF4-FFF2-40B4-BE49-F238E27FC236}">
              <a16:creationId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0" name="CustomShape 1" hidden="1">
          <a:extLst>
            <a:ext uri="{FF2B5EF4-FFF2-40B4-BE49-F238E27FC236}">
              <a16:creationId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1" name="CustomShape 1" hidden="1">
          <a:extLst>
            <a:ext uri="{FF2B5EF4-FFF2-40B4-BE49-F238E27FC236}">
              <a16:creationId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2" name="CustomShape 1" hidden="1">
          <a:extLst>
            <a:ext uri="{FF2B5EF4-FFF2-40B4-BE49-F238E27FC236}">
              <a16:creationId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3" name="CustomShape 1" hidden="1">
          <a:extLst>
            <a:ext uri="{FF2B5EF4-FFF2-40B4-BE49-F238E27FC236}">
              <a16:creationId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4" name="CustomShape 1" hidden="1">
          <a:extLst>
            <a:ext uri="{FF2B5EF4-FFF2-40B4-BE49-F238E27FC236}">
              <a16:creationId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5" name="CustomShape 1" hidden="1">
          <a:extLst>
            <a:ext uri="{FF2B5EF4-FFF2-40B4-BE49-F238E27FC236}">
              <a16:creationId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6" name="CustomShape 1" hidden="1">
          <a:extLst>
            <a:ext uri="{FF2B5EF4-FFF2-40B4-BE49-F238E27FC236}">
              <a16:creationId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7" name="CustomShape 1" hidden="1">
          <a:extLst>
            <a:ext uri="{FF2B5EF4-FFF2-40B4-BE49-F238E27FC236}">
              <a16:creationId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8" name="CustomShape 1" hidden="1">
          <a:extLst>
            <a:ext uri="{FF2B5EF4-FFF2-40B4-BE49-F238E27FC236}">
              <a16:creationId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799" name="CustomShape 1" hidden="1">
          <a:extLst>
            <a:ext uri="{FF2B5EF4-FFF2-40B4-BE49-F238E27FC236}">
              <a16:creationId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0" name="CustomShape 1" hidden="1">
          <a:extLst>
            <a:ext uri="{FF2B5EF4-FFF2-40B4-BE49-F238E27FC236}">
              <a16:creationId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1" name="CustomShape 1" hidden="1">
          <a:extLst>
            <a:ext uri="{FF2B5EF4-FFF2-40B4-BE49-F238E27FC236}">
              <a16:creationId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2" name="CustomShape 1" hidden="1">
          <a:extLst>
            <a:ext uri="{FF2B5EF4-FFF2-40B4-BE49-F238E27FC236}">
              <a16:creationId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3" name="CustomShape 1" hidden="1">
          <a:extLst>
            <a:ext uri="{FF2B5EF4-FFF2-40B4-BE49-F238E27FC236}">
              <a16:creationId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4" name="CustomShape 1" hidden="1">
          <a:extLst>
            <a:ext uri="{FF2B5EF4-FFF2-40B4-BE49-F238E27FC236}">
              <a16:creationId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5" name="CustomShape 1" hidden="1">
          <a:extLst>
            <a:ext uri="{FF2B5EF4-FFF2-40B4-BE49-F238E27FC236}">
              <a16:creationId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6" name="CustomShape 1" hidden="1">
          <a:extLst>
            <a:ext uri="{FF2B5EF4-FFF2-40B4-BE49-F238E27FC236}">
              <a16:creationId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7" name="CustomShape 1" hidden="1">
          <a:extLst>
            <a:ext uri="{FF2B5EF4-FFF2-40B4-BE49-F238E27FC236}">
              <a16:creationId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8" name="CustomShape 1" hidden="1">
          <a:extLst>
            <a:ext uri="{FF2B5EF4-FFF2-40B4-BE49-F238E27FC236}">
              <a16:creationId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09" name="CustomShape 1" hidden="1">
          <a:extLst>
            <a:ext uri="{FF2B5EF4-FFF2-40B4-BE49-F238E27FC236}">
              <a16:creationId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0" name="CustomShape 1" hidden="1">
          <a:extLst>
            <a:ext uri="{FF2B5EF4-FFF2-40B4-BE49-F238E27FC236}">
              <a16:creationId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1" name="CustomShape 1" hidden="1">
          <a:extLst>
            <a:ext uri="{FF2B5EF4-FFF2-40B4-BE49-F238E27FC236}">
              <a16:creationId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2" name="CustomShape 1" hidden="1">
          <a:extLst>
            <a:ext uri="{FF2B5EF4-FFF2-40B4-BE49-F238E27FC236}">
              <a16:creationId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3" name="CustomShape 1" hidden="1">
          <a:extLst>
            <a:ext uri="{FF2B5EF4-FFF2-40B4-BE49-F238E27FC236}">
              <a16:creationId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4" name="CustomShape 1" hidden="1">
          <a:extLst>
            <a:ext uri="{FF2B5EF4-FFF2-40B4-BE49-F238E27FC236}">
              <a16:creationId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5" name="CustomShape 1" hidden="1">
          <a:extLst>
            <a:ext uri="{FF2B5EF4-FFF2-40B4-BE49-F238E27FC236}">
              <a16:creationId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6" name="CustomShape 1" hidden="1">
          <a:extLst>
            <a:ext uri="{FF2B5EF4-FFF2-40B4-BE49-F238E27FC236}">
              <a16:creationId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7" name="CustomShape 1" hidden="1">
          <a:extLst>
            <a:ext uri="{FF2B5EF4-FFF2-40B4-BE49-F238E27FC236}">
              <a16:creationId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8" name="CustomShape 1" hidden="1">
          <a:extLst>
            <a:ext uri="{FF2B5EF4-FFF2-40B4-BE49-F238E27FC236}">
              <a16:creationId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19" name="CustomShape 1" hidden="1">
          <a:extLst>
            <a:ext uri="{FF2B5EF4-FFF2-40B4-BE49-F238E27FC236}">
              <a16:creationId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0" name="CustomShape 1" hidden="1">
          <a:extLst>
            <a:ext uri="{FF2B5EF4-FFF2-40B4-BE49-F238E27FC236}">
              <a16:creationId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1" name="CustomShape 1" hidden="1">
          <a:extLst>
            <a:ext uri="{FF2B5EF4-FFF2-40B4-BE49-F238E27FC236}">
              <a16:creationId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2" name="CustomShape 1" hidden="1">
          <a:extLst>
            <a:ext uri="{FF2B5EF4-FFF2-40B4-BE49-F238E27FC236}">
              <a16:creationId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3" name="CustomShape 1" hidden="1">
          <a:extLst>
            <a:ext uri="{FF2B5EF4-FFF2-40B4-BE49-F238E27FC236}">
              <a16:creationId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4" name="CustomShape 1" hidden="1">
          <a:extLst>
            <a:ext uri="{FF2B5EF4-FFF2-40B4-BE49-F238E27FC236}">
              <a16:creationId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5" name="CustomShape 1" hidden="1">
          <a:extLst>
            <a:ext uri="{FF2B5EF4-FFF2-40B4-BE49-F238E27FC236}">
              <a16:creationId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6" name="CustomShape 1" hidden="1">
          <a:extLst>
            <a:ext uri="{FF2B5EF4-FFF2-40B4-BE49-F238E27FC236}">
              <a16:creationId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7" name="CustomShape 1" hidden="1">
          <a:extLst>
            <a:ext uri="{FF2B5EF4-FFF2-40B4-BE49-F238E27FC236}">
              <a16:creationId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54</xdr:row>
      <xdr:rowOff>54428</xdr:rowOff>
    </xdr:to>
    <xdr:sp macro="" textlink="">
      <xdr:nvSpPr>
        <xdr:cNvPr id="828" name="CustomShape 1" hidden="1">
          <a:extLst>
            <a:ext uri="{FF2B5EF4-FFF2-40B4-BE49-F238E27FC236}">
              <a16:creationId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29" name="CustomShape 1" hidden="1">
          <a:extLst>
            <a:ext uri="{FF2B5EF4-FFF2-40B4-BE49-F238E27FC236}">
              <a16:creationId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0" name="CustomShape 1" hidden="1">
          <a:extLst>
            <a:ext uri="{FF2B5EF4-FFF2-40B4-BE49-F238E27FC236}">
              <a16:creationId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1" name="CustomShape 1" hidden="1">
          <a:extLst>
            <a:ext uri="{FF2B5EF4-FFF2-40B4-BE49-F238E27FC236}">
              <a16:creationId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2" name="CustomShape 1" hidden="1">
          <a:extLst>
            <a:ext uri="{FF2B5EF4-FFF2-40B4-BE49-F238E27FC236}">
              <a16:creationId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3" name="CustomShape 1" hidden="1">
          <a:extLst>
            <a:ext uri="{FF2B5EF4-FFF2-40B4-BE49-F238E27FC236}">
              <a16:creationId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4" name="CustomShape 1" hidden="1">
          <a:extLst>
            <a:ext uri="{FF2B5EF4-FFF2-40B4-BE49-F238E27FC236}">
              <a16:creationId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5" name="CustomShape 1" hidden="1">
          <a:extLst>
            <a:ext uri="{FF2B5EF4-FFF2-40B4-BE49-F238E27FC236}">
              <a16:creationId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6" name="CustomShape 1" hidden="1">
          <a:extLst>
            <a:ext uri="{FF2B5EF4-FFF2-40B4-BE49-F238E27FC236}">
              <a16:creationId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7" name="CustomShape 1" hidden="1">
          <a:extLst>
            <a:ext uri="{FF2B5EF4-FFF2-40B4-BE49-F238E27FC236}">
              <a16:creationId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8" name="CustomShape 1" hidden="1">
          <a:extLst>
            <a:ext uri="{FF2B5EF4-FFF2-40B4-BE49-F238E27FC236}">
              <a16:creationId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39" name="CustomShape 1" hidden="1">
          <a:extLst>
            <a:ext uri="{FF2B5EF4-FFF2-40B4-BE49-F238E27FC236}">
              <a16:creationId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0" name="CustomShape 1" hidden="1">
          <a:extLst>
            <a:ext uri="{FF2B5EF4-FFF2-40B4-BE49-F238E27FC236}">
              <a16:creationId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1" name="CustomShape 1" hidden="1">
          <a:extLst>
            <a:ext uri="{FF2B5EF4-FFF2-40B4-BE49-F238E27FC236}">
              <a16:creationId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2" name="CustomShape 1" hidden="1">
          <a:extLst>
            <a:ext uri="{FF2B5EF4-FFF2-40B4-BE49-F238E27FC236}">
              <a16:creationId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3" name="CustomShape 1" hidden="1">
          <a:extLst>
            <a:ext uri="{FF2B5EF4-FFF2-40B4-BE49-F238E27FC236}">
              <a16:creationId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4" name="CustomShape 1" hidden="1">
          <a:extLst>
            <a:ext uri="{FF2B5EF4-FFF2-40B4-BE49-F238E27FC236}">
              <a16:creationId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5" name="CustomShape 1" hidden="1">
          <a:extLst>
            <a:ext uri="{FF2B5EF4-FFF2-40B4-BE49-F238E27FC236}">
              <a16:creationId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6" name="CustomShape 1" hidden="1">
          <a:extLst>
            <a:ext uri="{FF2B5EF4-FFF2-40B4-BE49-F238E27FC236}">
              <a16:creationId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7" name="CustomShape 1" hidden="1">
          <a:extLst>
            <a:ext uri="{FF2B5EF4-FFF2-40B4-BE49-F238E27FC236}">
              <a16:creationId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8" name="CustomShape 1" hidden="1">
          <a:extLst>
            <a:ext uri="{FF2B5EF4-FFF2-40B4-BE49-F238E27FC236}">
              <a16:creationId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49" name="CustomShape 1" hidden="1">
          <a:extLst>
            <a:ext uri="{FF2B5EF4-FFF2-40B4-BE49-F238E27FC236}">
              <a16:creationId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0" name="CustomShape 1" hidden="1">
          <a:extLst>
            <a:ext uri="{FF2B5EF4-FFF2-40B4-BE49-F238E27FC236}">
              <a16:creationId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1" name="CustomShape 1" hidden="1">
          <a:extLst>
            <a:ext uri="{FF2B5EF4-FFF2-40B4-BE49-F238E27FC236}">
              <a16:creationId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2" name="CustomShape 1" hidden="1">
          <a:extLst>
            <a:ext uri="{FF2B5EF4-FFF2-40B4-BE49-F238E27FC236}">
              <a16:creationId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3" name="CustomShape 1" hidden="1">
          <a:extLst>
            <a:ext uri="{FF2B5EF4-FFF2-40B4-BE49-F238E27FC236}">
              <a16:creationId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4" name="CustomShape 1" hidden="1">
          <a:extLst>
            <a:ext uri="{FF2B5EF4-FFF2-40B4-BE49-F238E27FC236}">
              <a16:creationId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5" name="CustomShape 1" hidden="1">
          <a:extLst>
            <a:ext uri="{FF2B5EF4-FFF2-40B4-BE49-F238E27FC236}">
              <a16:creationId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6" name="CustomShape 1" hidden="1">
          <a:extLst>
            <a:ext uri="{FF2B5EF4-FFF2-40B4-BE49-F238E27FC236}">
              <a16:creationId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7" name="CustomShape 1" hidden="1">
          <a:extLst>
            <a:ext uri="{FF2B5EF4-FFF2-40B4-BE49-F238E27FC236}">
              <a16:creationId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8" name="CustomShape 1" hidden="1">
          <a:extLst>
            <a:ext uri="{FF2B5EF4-FFF2-40B4-BE49-F238E27FC236}">
              <a16:creationId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59" name="CustomShape 1" hidden="1">
          <a:extLst>
            <a:ext uri="{FF2B5EF4-FFF2-40B4-BE49-F238E27FC236}">
              <a16:creationId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0" name="CustomShape 1" hidden="1">
          <a:extLst>
            <a:ext uri="{FF2B5EF4-FFF2-40B4-BE49-F238E27FC236}">
              <a16:creationId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1" name="CustomShape 1" hidden="1">
          <a:extLst>
            <a:ext uri="{FF2B5EF4-FFF2-40B4-BE49-F238E27FC236}">
              <a16:creationId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2" name="CustomShape 1" hidden="1">
          <a:extLst>
            <a:ext uri="{FF2B5EF4-FFF2-40B4-BE49-F238E27FC236}">
              <a16:creationId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3" name="CustomShape 1" hidden="1">
          <a:extLst>
            <a:ext uri="{FF2B5EF4-FFF2-40B4-BE49-F238E27FC236}">
              <a16:creationId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4" name="CustomShape 1" hidden="1">
          <a:extLst>
            <a:ext uri="{FF2B5EF4-FFF2-40B4-BE49-F238E27FC236}">
              <a16:creationId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5" name="CustomShape 1" hidden="1">
          <a:extLst>
            <a:ext uri="{FF2B5EF4-FFF2-40B4-BE49-F238E27FC236}">
              <a16:creationId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6" name="CustomShape 1" hidden="1">
          <a:extLst>
            <a:ext uri="{FF2B5EF4-FFF2-40B4-BE49-F238E27FC236}">
              <a16:creationId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7" name="CustomShape 1" hidden="1">
          <a:extLst>
            <a:ext uri="{FF2B5EF4-FFF2-40B4-BE49-F238E27FC236}">
              <a16:creationId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8" name="CustomShape 1" hidden="1">
          <a:extLst>
            <a:ext uri="{FF2B5EF4-FFF2-40B4-BE49-F238E27FC236}">
              <a16:creationId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69" name="CustomShape 1" hidden="1">
          <a:extLst>
            <a:ext uri="{FF2B5EF4-FFF2-40B4-BE49-F238E27FC236}">
              <a16:creationId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0" name="CustomShape 1" hidden="1">
          <a:extLst>
            <a:ext uri="{FF2B5EF4-FFF2-40B4-BE49-F238E27FC236}">
              <a16:creationId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1" name="CustomShape 1" hidden="1">
          <a:extLst>
            <a:ext uri="{FF2B5EF4-FFF2-40B4-BE49-F238E27FC236}">
              <a16:creationId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2" name="CustomShape 1" hidden="1">
          <a:extLst>
            <a:ext uri="{FF2B5EF4-FFF2-40B4-BE49-F238E27FC236}">
              <a16:creationId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3" name="CustomShape 1" hidden="1">
          <a:extLst>
            <a:ext uri="{FF2B5EF4-FFF2-40B4-BE49-F238E27FC236}">
              <a16:creationId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4" name="CustomShape 1" hidden="1">
          <a:extLst>
            <a:ext uri="{FF2B5EF4-FFF2-40B4-BE49-F238E27FC236}">
              <a16:creationId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5" name="CustomShape 1" hidden="1">
          <a:extLst>
            <a:ext uri="{FF2B5EF4-FFF2-40B4-BE49-F238E27FC236}">
              <a16:creationId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6" name="CustomShape 1" hidden="1">
          <a:extLst>
            <a:ext uri="{FF2B5EF4-FFF2-40B4-BE49-F238E27FC236}">
              <a16:creationId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7" name="CustomShape 1" hidden="1">
          <a:extLst>
            <a:ext uri="{FF2B5EF4-FFF2-40B4-BE49-F238E27FC236}">
              <a16:creationId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8" name="CustomShape 1" hidden="1">
          <a:extLst>
            <a:ext uri="{FF2B5EF4-FFF2-40B4-BE49-F238E27FC236}">
              <a16:creationId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79" name="CustomShape 1" hidden="1">
          <a:extLst>
            <a:ext uri="{FF2B5EF4-FFF2-40B4-BE49-F238E27FC236}">
              <a16:creationId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0" name="CustomShape 1" hidden="1">
          <a:extLst>
            <a:ext uri="{FF2B5EF4-FFF2-40B4-BE49-F238E27FC236}">
              <a16:creationId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1" name="CustomShape 1" hidden="1">
          <a:extLst>
            <a:ext uri="{FF2B5EF4-FFF2-40B4-BE49-F238E27FC236}">
              <a16:creationId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2" name="CustomShape 1" hidden="1">
          <a:extLst>
            <a:ext uri="{FF2B5EF4-FFF2-40B4-BE49-F238E27FC236}">
              <a16:creationId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3" name="CustomShape 1" hidden="1">
          <a:extLst>
            <a:ext uri="{FF2B5EF4-FFF2-40B4-BE49-F238E27FC236}">
              <a16:creationId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4" name="CustomShape 1" hidden="1">
          <a:extLst>
            <a:ext uri="{FF2B5EF4-FFF2-40B4-BE49-F238E27FC236}">
              <a16:creationId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5" name="CustomShape 1" hidden="1">
          <a:extLst>
            <a:ext uri="{FF2B5EF4-FFF2-40B4-BE49-F238E27FC236}">
              <a16:creationId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6" name="CustomShape 1" hidden="1">
          <a:extLst>
            <a:ext uri="{FF2B5EF4-FFF2-40B4-BE49-F238E27FC236}">
              <a16:creationId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7" name="CustomShape 1" hidden="1">
          <a:extLst>
            <a:ext uri="{FF2B5EF4-FFF2-40B4-BE49-F238E27FC236}">
              <a16:creationId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8" name="CustomShape 1" hidden="1">
          <a:extLst>
            <a:ext uri="{FF2B5EF4-FFF2-40B4-BE49-F238E27FC236}">
              <a16:creationId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89" name="CustomShape 1" hidden="1">
          <a:extLst>
            <a:ext uri="{FF2B5EF4-FFF2-40B4-BE49-F238E27FC236}">
              <a16:creationId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0" name="CustomShape 1" hidden="1">
          <a:extLst>
            <a:ext uri="{FF2B5EF4-FFF2-40B4-BE49-F238E27FC236}">
              <a16:creationId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1" name="CustomShape 1" hidden="1">
          <a:extLst>
            <a:ext uri="{FF2B5EF4-FFF2-40B4-BE49-F238E27FC236}">
              <a16:creationId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2" name="CustomShape 1" hidden="1">
          <a:extLst>
            <a:ext uri="{FF2B5EF4-FFF2-40B4-BE49-F238E27FC236}">
              <a16:creationId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3" name="CustomShape 1" hidden="1">
          <a:extLst>
            <a:ext uri="{FF2B5EF4-FFF2-40B4-BE49-F238E27FC236}">
              <a16:creationId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4" name="CustomShape 1" hidden="1">
          <a:extLst>
            <a:ext uri="{FF2B5EF4-FFF2-40B4-BE49-F238E27FC236}">
              <a16:creationId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5" name="CustomShape 1" hidden="1">
          <a:extLst>
            <a:ext uri="{FF2B5EF4-FFF2-40B4-BE49-F238E27FC236}">
              <a16:creationId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6" name="CustomShape 1" hidden="1">
          <a:extLst>
            <a:ext uri="{FF2B5EF4-FFF2-40B4-BE49-F238E27FC236}">
              <a16:creationId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7" name="CustomShape 1" hidden="1">
          <a:extLst>
            <a:ext uri="{FF2B5EF4-FFF2-40B4-BE49-F238E27FC236}">
              <a16:creationId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8" name="CustomShape 1" hidden="1">
          <a:extLst>
            <a:ext uri="{FF2B5EF4-FFF2-40B4-BE49-F238E27FC236}">
              <a16:creationId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899" name="CustomShape 1" hidden="1">
          <a:extLst>
            <a:ext uri="{FF2B5EF4-FFF2-40B4-BE49-F238E27FC236}">
              <a16:creationId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0" name="CustomShape 1" hidden="1">
          <a:extLst>
            <a:ext uri="{FF2B5EF4-FFF2-40B4-BE49-F238E27FC236}">
              <a16:creationId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1" name="CustomShape 1" hidden="1">
          <a:extLst>
            <a:ext uri="{FF2B5EF4-FFF2-40B4-BE49-F238E27FC236}">
              <a16:creationId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2" name="CustomShape 1" hidden="1">
          <a:extLst>
            <a:ext uri="{FF2B5EF4-FFF2-40B4-BE49-F238E27FC236}">
              <a16:creationId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3" name="CustomShape 1" hidden="1">
          <a:extLst>
            <a:ext uri="{FF2B5EF4-FFF2-40B4-BE49-F238E27FC236}">
              <a16:creationId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4" name="CustomShape 1" hidden="1">
          <a:extLst>
            <a:ext uri="{FF2B5EF4-FFF2-40B4-BE49-F238E27FC236}">
              <a16:creationId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5" name="CustomShape 1" hidden="1">
          <a:extLst>
            <a:ext uri="{FF2B5EF4-FFF2-40B4-BE49-F238E27FC236}">
              <a16:creationId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6" name="CustomShape 1" hidden="1">
          <a:extLst>
            <a:ext uri="{FF2B5EF4-FFF2-40B4-BE49-F238E27FC236}">
              <a16:creationId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7" name="CustomShape 1" hidden="1">
          <a:extLst>
            <a:ext uri="{FF2B5EF4-FFF2-40B4-BE49-F238E27FC236}">
              <a16:creationId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8" name="CustomShape 1" hidden="1">
          <a:extLst>
            <a:ext uri="{FF2B5EF4-FFF2-40B4-BE49-F238E27FC236}">
              <a16:creationId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09" name="CustomShape 1" hidden="1">
          <a:extLst>
            <a:ext uri="{FF2B5EF4-FFF2-40B4-BE49-F238E27FC236}">
              <a16:creationId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0" name="CustomShape 1" hidden="1">
          <a:extLst>
            <a:ext uri="{FF2B5EF4-FFF2-40B4-BE49-F238E27FC236}">
              <a16:creationId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1" name="CustomShape 1" hidden="1">
          <a:extLst>
            <a:ext uri="{FF2B5EF4-FFF2-40B4-BE49-F238E27FC236}">
              <a16:creationId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2" name="CustomShape 1" hidden="1">
          <a:extLst>
            <a:ext uri="{FF2B5EF4-FFF2-40B4-BE49-F238E27FC236}">
              <a16:creationId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3" name="CustomShape 1" hidden="1">
          <a:extLst>
            <a:ext uri="{FF2B5EF4-FFF2-40B4-BE49-F238E27FC236}">
              <a16:creationId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4" name="CustomShape 1" hidden="1">
          <a:extLst>
            <a:ext uri="{FF2B5EF4-FFF2-40B4-BE49-F238E27FC236}">
              <a16:creationId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5" name="CustomShape 1" hidden="1">
          <a:extLst>
            <a:ext uri="{FF2B5EF4-FFF2-40B4-BE49-F238E27FC236}">
              <a16:creationId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6" name="CustomShape 1" hidden="1">
          <a:extLst>
            <a:ext uri="{FF2B5EF4-FFF2-40B4-BE49-F238E27FC236}">
              <a16:creationId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7" name="CustomShape 1" hidden="1">
          <a:extLst>
            <a:ext uri="{FF2B5EF4-FFF2-40B4-BE49-F238E27FC236}">
              <a16:creationId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8" name="CustomShape 1" hidden="1">
          <a:extLst>
            <a:ext uri="{FF2B5EF4-FFF2-40B4-BE49-F238E27FC236}">
              <a16:creationId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19" name="CustomShape 1" hidden="1">
          <a:extLst>
            <a:ext uri="{FF2B5EF4-FFF2-40B4-BE49-F238E27FC236}">
              <a16:creationId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0" name="CustomShape 1" hidden="1">
          <a:extLst>
            <a:ext uri="{FF2B5EF4-FFF2-40B4-BE49-F238E27FC236}">
              <a16:creationId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1" name="CustomShape 1" hidden="1">
          <a:extLst>
            <a:ext uri="{FF2B5EF4-FFF2-40B4-BE49-F238E27FC236}">
              <a16:creationId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2" name="CustomShape 1" hidden="1">
          <a:extLst>
            <a:ext uri="{FF2B5EF4-FFF2-40B4-BE49-F238E27FC236}">
              <a16:creationId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3" name="CustomShape 1" hidden="1">
          <a:extLst>
            <a:ext uri="{FF2B5EF4-FFF2-40B4-BE49-F238E27FC236}">
              <a16:creationId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4" name="CustomShape 1" hidden="1">
          <a:extLst>
            <a:ext uri="{FF2B5EF4-FFF2-40B4-BE49-F238E27FC236}">
              <a16:creationId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5" name="CustomShape 1" hidden="1">
          <a:extLst>
            <a:ext uri="{FF2B5EF4-FFF2-40B4-BE49-F238E27FC236}">
              <a16:creationId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6" name="CustomShape 1" hidden="1">
          <a:extLst>
            <a:ext uri="{FF2B5EF4-FFF2-40B4-BE49-F238E27FC236}">
              <a16:creationId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7" name="CustomShape 1" hidden="1">
          <a:extLst>
            <a:ext uri="{FF2B5EF4-FFF2-40B4-BE49-F238E27FC236}">
              <a16:creationId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8" name="CustomShape 1" hidden="1">
          <a:extLst>
            <a:ext uri="{FF2B5EF4-FFF2-40B4-BE49-F238E27FC236}">
              <a16:creationId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29" name="CustomShape 1" hidden="1">
          <a:extLst>
            <a:ext uri="{FF2B5EF4-FFF2-40B4-BE49-F238E27FC236}">
              <a16:creationId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0" name="CustomShape 1" hidden="1">
          <a:extLst>
            <a:ext uri="{FF2B5EF4-FFF2-40B4-BE49-F238E27FC236}">
              <a16:creationId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1" name="CustomShape 1" hidden="1">
          <a:extLst>
            <a:ext uri="{FF2B5EF4-FFF2-40B4-BE49-F238E27FC236}">
              <a16:creationId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2" name="CustomShape 1" hidden="1">
          <a:extLst>
            <a:ext uri="{FF2B5EF4-FFF2-40B4-BE49-F238E27FC236}">
              <a16:creationId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3" name="CustomShape 1" hidden="1">
          <a:extLst>
            <a:ext uri="{FF2B5EF4-FFF2-40B4-BE49-F238E27FC236}">
              <a16:creationId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4" name="CustomShape 1" hidden="1">
          <a:extLst>
            <a:ext uri="{FF2B5EF4-FFF2-40B4-BE49-F238E27FC236}">
              <a16:creationId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5" name="CustomShape 1" hidden="1">
          <a:extLst>
            <a:ext uri="{FF2B5EF4-FFF2-40B4-BE49-F238E27FC236}">
              <a16:creationId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6" name="CustomShape 1" hidden="1">
          <a:extLst>
            <a:ext uri="{FF2B5EF4-FFF2-40B4-BE49-F238E27FC236}">
              <a16:creationId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7" name="CustomShape 1" hidden="1">
          <a:extLst>
            <a:ext uri="{FF2B5EF4-FFF2-40B4-BE49-F238E27FC236}">
              <a16:creationId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8" name="CustomShape 1" hidden="1">
          <a:extLst>
            <a:ext uri="{FF2B5EF4-FFF2-40B4-BE49-F238E27FC236}">
              <a16:creationId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39" name="CustomShape 1" hidden="1">
          <a:extLst>
            <a:ext uri="{FF2B5EF4-FFF2-40B4-BE49-F238E27FC236}">
              <a16:creationId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0" name="CustomShape 1" hidden="1">
          <a:extLst>
            <a:ext uri="{FF2B5EF4-FFF2-40B4-BE49-F238E27FC236}">
              <a16:creationId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1" name="CustomShape 1" hidden="1">
          <a:extLst>
            <a:ext uri="{FF2B5EF4-FFF2-40B4-BE49-F238E27FC236}">
              <a16:creationId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2" name="CustomShape 1" hidden="1">
          <a:extLst>
            <a:ext uri="{FF2B5EF4-FFF2-40B4-BE49-F238E27FC236}">
              <a16:creationId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3" name="CustomShape 1" hidden="1">
          <a:extLst>
            <a:ext uri="{FF2B5EF4-FFF2-40B4-BE49-F238E27FC236}">
              <a16:creationId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4" name="CustomShape 1" hidden="1">
          <a:extLst>
            <a:ext uri="{FF2B5EF4-FFF2-40B4-BE49-F238E27FC236}">
              <a16:creationId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5" name="CustomShape 1" hidden="1">
          <a:extLst>
            <a:ext uri="{FF2B5EF4-FFF2-40B4-BE49-F238E27FC236}">
              <a16:creationId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6" name="CustomShape 1" hidden="1">
          <a:extLst>
            <a:ext uri="{FF2B5EF4-FFF2-40B4-BE49-F238E27FC236}">
              <a16:creationId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7" name="CustomShape 1" hidden="1">
          <a:extLst>
            <a:ext uri="{FF2B5EF4-FFF2-40B4-BE49-F238E27FC236}">
              <a16:creationId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8" name="CustomShape 1" hidden="1">
          <a:extLst>
            <a:ext uri="{FF2B5EF4-FFF2-40B4-BE49-F238E27FC236}">
              <a16:creationId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49" name="CustomShape 1" hidden="1">
          <a:extLst>
            <a:ext uri="{FF2B5EF4-FFF2-40B4-BE49-F238E27FC236}">
              <a16:creationId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0" name="CustomShape 1" hidden="1">
          <a:extLst>
            <a:ext uri="{FF2B5EF4-FFF2-40B4-BE49-F238E27FC236}">
              <a16:creationId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1" name="CustomShape 1" hidden="1">
          <a:extLst>
            <a:ext uri="{FF2B5EF4-FFF2-40B4-BE49-F238E27FC236}">
              <a16:creationId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2" name="CustomShape 1" hidden="1">
          <a:extLst>
            <a:ext uri="{FF2B5EF4-FFF2-40B4-BE49-F238E27FC236}">
              <a16:creationId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3" name="CustomShape 1" hidden="1">
          <a:extLst>
            <a:ext uri="{FF2B5EF4-FFF2-40B4-BE49-F238E27FC236}">
              <a16:creationId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4" name="CustomShape 1" hidden="1">
          <a:extLst>
            <a:ext uri="{FF2B5EF4-FFF2-40B4-BE49-F238E27FC236}">
              <a16:creationId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5" name="CustomShape 1" hidden="1">
          <a:extLst>
            <a:ext uri="{FF2B5EF4-FFF2-40B4-BE49-F238E27FC236}">
              <a16:creationId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6" name="CustomShape 1" hidden="1">
          <a:extLst>
            <a:ext uri="{FF2B5EF4-FFF2-40B4-BE49-F238E27FC236}">
              <a16:creationId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7" name="CustomShape 1" hidden="1">
          <a:extLst>
            <a:ext uri="{FF2B5EF4-FFF2-40B4-BE49-F238E27FC236}">
              <a16:creationId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8" name="CustomShape 1" hidden="1">
          <a:extLst>
            <a:ext uri="{FF2B5EF4-FFF2-40B4-BE49-F238E27FC236}">
              <a16:creationId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59" name="CustomShape 1" hidden="1">
          <a:extLst>
            <a:ext uri="{FF2B5EF4-FFF2-40B4-BE49-F238E27FC236}">
              <a16:creationId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0" name="CustomShape 1" hidden="1">
          <a:extLst>
            <a:ext uri="{FF2B5EF4-FFF2-40B4-BE49-F238E27FC236}">
              <a16:creationId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1" name="CustomShape 1" hidden="1">
          <a:extLst>
            <a:ext uri="{FF2B5EF4-FFF2-40B4-BE49-F238E27FC236}">
              <a16:creationId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2" name="CustomShape 1" hidden="1">
          <a:extLst>
            <a:ext uri="{FF2B5EF4-FFF2-40B4-BE49-F238E27FC236}">
              <a16:creationId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3" name="CustomShape 1" hidden="1">
          <a:extLst>
            <a:ext uri="{FF2B5EF4-FFF2-40B4-BE49-F238E27FC236}">
              <a16:creationId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4" name="CustomShape 1" hidden="1">
          <a:extLst>
            <a:ext uri="{FF2B5EF4-FFF2-40B4-BE49-F238E27FC236}">
              <a16:creationId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5" name="CustomShape 1" hidden="1">
          <a:extLst>
            <a:ext uri="{FF2B5EF4-FFF2-40B4-BE49-F238E27FC236}">
              <a16:creationId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6" name="CustomShape 1" hidden="1">
          <a:extLst>
            <a:ext uri="{FF2B5EF4-FFF2-40B4-BE49-F238E27FC236}">
              <a16:creationId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7" name="CustomShape 1" hidden="1">
          <a:extLst>
            <a:ext uri="{FF2B5EF4-FFF2-40B4-BE49-F238E27FC236}">
              <a16:creationId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8" name="CustomShape 1" hidden="1">
          <a:extLst>
            <a:ext uri="{FF2B5EF4-FFF2-40B4-BE49-F238E27FC236}">
              <a16:creationId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69" name="CustomShape 1" hidden="1">
          <a:extLst>
            <a:ext uri="{FF2B5EF4-FFF2-40B4-BE49-F238E27FC236}">
              <a16:creationId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0" name="CustomShape 1" hidden="1">
          <a:extLst>
            <a:ext uri="{FF2B5EF4-FFF2-40B4-BE49-F238E27FC236}">
              <a16:creationId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1" name="CustomShape 1" hidden="1">
          <a:extLst>
            <a:ext uri="{FF2B5EF4-FFF2-40B4-BE49-F238E27FC236}">
              <a16:creationId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2" name="CustomShape 1" hidden="1">
          <a:extLst>
            <a:ext uri="{FF2B5EF4-FFF2-40B4-BE49-F238E27FC236}">
              <a16:creationId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3" name="CustomShape 1" hidden="1">
          <a:extLst>
            <a:ext uri="{FF2B5EF4-FFF2-40B4-BE49-F238E27FC236}">
              <a16:creationId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4" name="CustomShape 1" hidden="1">
          <a:extLst>
            <a:ext uri="{FF2B5EF4-FFF2-40B4-BE49-F238E27FC236}">
              <a16:creationId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5" name="CustomShape 1" hidden="1">
          <a:extLst>
            <a:ext uri="{FF2B5EF4-FFF2-40B4-BE49-F238E27FC236}">
              <a16:creationId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6" name="CustomShape 1" hidden="1">
          <a:extLst>
            <a:ext uri="{FF2B5EF4-FFF2-40B4-BE49-F238E27FC236}">
              <a16:creationId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7" name="CustomShape 1" hidden="1">
          <a:extLst>
            <a:ext uri="{FF2B5EF4-FFF2-40B4-BE49-F238E27FC236}">
              <a16:creationId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8" name="CustomShape 1" hidden="1">
          <a:extLst>
            <a:ext uri="{FF2B5EF4-FFF2-40B4-BE49-F238E27FC236}">
              <a16:creationId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79" name="CustomShape 1" hidden="1">
          <a:extLst>
            <a:ext uri="{FF2B5EF4-FFF2-40B4-BE49-F238E27FC236}">
              <a16:creationId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0" name="CustomShape 1" hidden="1">
          <a:extLst>
            <a:ext uri="{FF2B5EF4-FFF2-40B4-BE49-F238E27FC236}">
              <a16:creationId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1" name="CustomShape 1" hidden="1">
          <a:extLst>
            <a:ext uri="{FF2B5EF4-FFF2-40B4-BE49-F238E27FC236}">
              <a16:creationId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2" name="CustomShape 1" hidden="1">
          <a:extLst>
            <a:ext uri="{FF2B5EF4-FFF2-40B4-BE49-F238E27FC236}">
              <a16:creationId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3" name="CustomShape 1" hidden="1">
          <a:extLst>
            <a:ext uri="{FF2B5EF4-FFF2-40B4-BE49-F238E27FC236}">
              <a16:creationId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4" name="CustomShape 1" hidden="1">
          <a:extLst>
            <a:ext uri="{FF2B5EF4-FFF2-40B4-BE49-F238E27FC236}">
              <a16:creationId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5" name="CustomShape 1" hidden="1">
          <a:extLst>
            <a:ext uri="{FF2B5EF4-FFF2-40B4-BE49-F238E27FC236}">
              <a16:creationId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6" name="CustomShape 1" hidden="1">
          <a:extLst>
            <a:ext uri="{FF2B5EF4-FFF2-40B4-BE49-F238E27FC236}">
              <a16:creationId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7" name="CustomShape 1" hidden="1">
          <a:extLst>
            <a:ext uri="{FF2B5EF4-FFF2-40B4-BE49-F238E27FC236}">
              <a16:creationId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8" name="CustomShape 1" hidden="1">
          <a:extLst>
            <a:ext uri="{FF2B5EF4-FFF2-40B4-BE49-F238E27FC236}">
              <a16:creationId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89" name="CustomShape 1" hidden="1">
          <a:extLst>
            <a:ext uri="{FF2B5EF4-FFF2-40B4-BE49-F238E27FC236}">
              <a16:creationId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0" name="CustomShape 1" hidden="1">
          <a:extLst>
            <a:ext uri="{FF2B5EF4-FFF2-40B4-BE49-F238E27FC236}">
              <a16:creationId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1" name="CustomShape 1" hidden="1">
          <a:extLst>
            <a:ext uri="{FF2B5EF4-FFF2-40B4-BE49-F238E27FC236}">
              <a16:creationId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2" name="CustomShape 1" hidden="1">
          <a:extLst>
            <a:ext uri="{FF2B5EF4-FFF2-40B4-BE49-F238E27FC236}">
              <a16:creationId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3" name="CustomShape 1" hidden="1">
          <a:extLst>
            <a:ext uri="{FF2B5EF4-FFF2-40B4-BE49-F238E27FC236}">
              <a16:creationId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4" name="CustomShape 1" hidden="1">
          <a:extLst>
            <a:ext uri="{FF2B5EF4-FFF2-40B4-BE49-F238E27FC236}">
              <a16:creationId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5" name="CustomShape 1" hidden="1">
          <a:extLst>
            <a:ext uri="{FF2B5EF4-FFF2-40B4-BE49-F238E27FC236}">
              <a16:creationId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6" name="CustomShape 1" hidden="1">
          <a:extLst>
            <a:ext uri="{FF2B5EF4-FFF2-40B4-BE49-F238E27FC236}">
              <a16:creationId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7" name="CustomShape 1" hidden="1">
          <a:extLst>
            <a:ext uri="{FF2B5EF4-FFF2-40B4-BE49-F238E27FC236}">
              <a16:creationId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8" name="CustomShape 1" hidden="1">
          <a:extLst>
            <a:ext uri="{FF2B5EF4-FFF2-40B4-BE49-F238E27FC236}">
              <a16:creationId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999" name="CustomShape 1" hidden="1">
          <a:extLst>
            <a:ext uri="{FF2B5EF4-FFF2-40B4-BE49-F238E27FC236}">
              <a16:creationId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0" name="CustomShape 1" hidden="1">
          <a:extLst>
            <a:ext uri="{FF2B5EF4-FFF2-40B4-BE49-F238E27FC236}">
              <a16:creationId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1" name="CustomShape 1" hidden="1">
          <a:extLst>
            <a:ext uri="{FF2B5EF4-FFF2-40B4-BE49-F238E27FC236}">
              <a16:creationId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2" name="CustomShape 1" hidden="1">
          <a:extLst>
            <a:ext uri="{FF2B5EF4-FFF2-40B4-BE49-F238E27FC236}">
              <a16:creationId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3" name="CustomShape 1" hidden="1">
          <a:extLst>
            <a:ext uri="{FF2B5EF4-FFF2-40B4-BE49-F238E27FC236}">
              <a16:creationId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4" name="CustomShape 1" hidden="1">
          <a:extLst>
            <a:ext uri="{FF2B5EF4-FFF2-40B4-BE49-F238E27FC236}">
              <a16:creationId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5" name="CustomShape 1" hidden="1">
          <a:extLst>
            <a:ext uri="{FF2B5EF4-FFF2-40B4-BE49-F238E27FC236}">
              <a16:creationId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6" name="CustomShape 1" hidden="1">
          <a:extLst>
            <a:ext uri="{FF2B5EF4-FFF2-40B4-BE49-F238E27FC236}">
              <a16:creationId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7" name="CustomShape 1" hidden="1">
          <a:extLst>
            <a:ext uri="{FF2B5EF4-FFF2-40B4-BE49-F238E27FC236}">
              <a16:creationId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8" name="CustomShape 1" hidden="1">
          <a:extLst>
            <a:ext uri="{FF2B5EF4-FFF2-40B4-BE49-F238E27FC236}">
              <a16:creationId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09" name="CustomShape 1" hidden="1">
          <a:extLst>
            <a:ext uri="{FF2B5EF4-FFF2-40B4-BE49-F238E27FC236}">
              <a16:creationId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0" name="CustomShape 1" hidden="1">
          <a:extLst>
            <a:ext uri="{FF2B5EF4-FFF2-40B4-BE49-F238E27FC236}">
              <a16:creationId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1" name="CustomShape 1" hidden="1">
          <a:extLst>
            <a:ext uri="{FF2B5EF4-FFF2-40B4-BE49-F238E27FC236}">
              <a16:creationId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2" name="CustomShape 1" hidden="1">
          <a:extLst>
            <a:ext uri="{FF2B5EF4-FFF2-40B4-BE49-F238E27FC236}">
              <a16:creationId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3" name="CustomShape 1" hidden="1">
          <a:extLst>
            <a:ext uri="{FF2B5EF4-FFF2-40B4-BE49-F238E27FC236}">
              <a16:creationId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4" name="CustomShape 1" hidden="1">
          <a:extLst>
            <a:ext uri="{FF2B5EF4-FFF2-40B4-BE49-F238E27FC236}">
              <a16:creationId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5" name="CustomShape 1" hidden="1">
          <a:extLst>
            <a:ext uri="{FF2B5EF4-FFF2-40B4-BE49-F238E27FC236}">
              <a16:creationId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6" name="CustomShape 1" hidden="1">
          <a:extLst>
            <a:ext uri="{FF2B5EF4-FFF2-40B4-BE49-F238E27FC236}">
              <a16:creationId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7" name="CustomShape 1" hidden="1">
          <a:extLst>
            <a:ext uri="{FF2B5EF4-FFF2-40B4-BE49-F238E27FC236}">
              <a16:creationId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8" name="CustomShape 1" hidden="1">
          <a:extLst>
            <a:ext uri="{FF2B5EF4-FFF2-40B4-BE49-F238E27FC236}">
              <a16:creationId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19" name="CustomShape 1" hidden="1">
          <a:extLst>
            <a:ext uri="{FF2B5EF4-FFF2-40B4-BE49-F238E27FC236}">
              <a16:creationId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0" name="CustomShape 1" hidden="1">
          <a:extLst>
            <a:ext uri="{FF2B5EF4-FFF2-40B4-BE49-F238E27FC236}">
              <a16:creationId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1" name="CustomShape 1" hidden="1">
          <a:extLst>
            <a:ext uri="{FF2B5EF4-FFF2-40B4-BE49-F238E27FC236}">
              <a16:creationId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2" name="CustomShape 1" hidden="1">
          <a:extLst>
            <a:ext uri="{FF2B5EF4-FFF2-40B4-BE49-F238E27FC236}">
              <a16:creationId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3" name="CustomShape 1" hidden="1">
          <a:extLst>
            <a:ext uri="{FF2B5EF4-FFF2-40B4-BE49-F238E27FC236}">
              <a16:creationId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4" name="CustomShape 1" hidden="1">
          <a:extLst>
            <a:ext uri="{FF2B5EF4-FFF2-40B4-BE49-F238E27FC236}">
              <a16:creationId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5" name="CustomShape 1" hidden="1">
          <a:extLst>
            <a:ext uri="{FF2B5EF4-FFF2-40B4-BE49-F238E27FC236}">
              <a16:creationId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6" name="CustomShape 1" hidden="1">
          <a:extLst>
            <a:ext uri="{FF2B5EF4-FFF2-40B4-BE49-F238E27FC236}">
              <a16:creationId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7" name="CustomShape 1" hidden="1">
          <a:extLst>
            <a:ext uri="{FF2B5EF4-FFF2-40B4-BE49-F238E27FC236}">
              <a16:creationId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8" name="CustomShape 1" hidden="1">
          <a:extLst>
            <a:ext uri="{FF2B5EF4-FFF2-40B4-BE49-F238E27FC236}">
              <a16:creationId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29" name="CustomShape 1" hidden="1">
          <a:extLst>
            <a:ext uri="{FF2B5EF4-FFF2-40B4-BE49-F238E27FC236}">
              <a16:creationId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0" name="CustomShape 1" hidden="1">
          <a:extLst>
            <a:ext uri="{FF2B5EF4-FFF2-40B4-BE49-F238E27FC236}">
              <a16:creationId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1" name="CustomShape 1" hidden="1">
          <a:extLst>
            <a:ext uri="{FF2B5EF4-FFF2-40B4-BE49-F238E27FC236}">
              <a16:creationId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2" name="CustomShape 1" hidden="1">
          <a:extLst>
            <a:ext uri="{FF2B5EF4-FFF2-40B4-BE49-F238E27FC236}">
              <a16:creationId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3" name="CustomShape 1" hidden="1">
          <a:extLst>
            <a:ext uri="{FF2B5EF4-FFF2-40B4-BE49-F238E27FC236}">
              <a16:creationId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4" name="CustomShape 1" hidden="1">
          <a:extLst>
            <a:ext uri="{FF2B5EF4-FFF2-40B4-BE49-F238E27FC236}">
              <a16:creationId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5" name="CustomShape 1" hidden="1">
          <a:extLst>
            <a:ext uri="{FF2B5EF4-FFF2-40B4-BE49-F238E27FC236}">
              <a16:creationId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6" name="CustomShape 1" hidden="1">
          <a:extLst>
            <a:ext uri="{FF2B5EF4-FFF2-40B4-BE49-F238E27FC236}">
              <a16:creationId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7" name="CustomShape 1" hidden="1">
          <a:extLst>
            <a:ext uri="{FF2B5EF4-FFF2-40B4-BE49-F238E27FC236}">
              <a16:creationId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8" name="CustomShape 1" hidden="1">
          <a:extLst>
            <a:ext uri="{FF2B5EF4-FFF2-40B4-BE49-F238E27FC236}">
              <a16:creationId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39" name="CustomShape 1" hidden="1">
          <a:extLst>
            <a:ext uri="{FF2B5EF4-FFF2-40B4-BE49-F238E27FC236}">
              <a16:creationId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0" name="CustomShape 1" hidden="1">
          <a:extLst>
            <a:ext uri="{FF2B5EF4-FFF2-40B4-BE49-F238E27FC236}">
              <a16:creationId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1" name="CustomShape 1" hidden="1">
          <a:extLst>
            <a:ext uri="{FF2B5EF4-FFF2-40B4-BE49-F238E27FC236}">
              <a16:creationId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2" name="CustomShape 1" hidden="1">
          <a:extLst>
            <a:ext uri="{FF2B5EF4-FFF2-40B4-BE49-F238E27FC236}">
              <a16:creationId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3" name="CustomShape 1" hidden="1">
          <a:extLst>
            <a:ext uri="{FF2B5EF4-FFF2-40B4-BE49-F238E27FC236}">
              <a16:creationId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4" name="CustomShape 1" hidden="1">
          <a:extLst>
            <a:ext uri="{FF2B5EF4-FFF2-40B4-BE49-F238E27FC236}">
              <a16:creationId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5" name="CustomShape 1" hidden="1">
          <a:extLst>
            <a:ext uri="{FF2B5EF4-FFF2-40B4-BE49-F238E27FC236}">
              <a16:creationId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54</xdr:row>
      <xdr:rowOff>25049</xdr:rowOff>
    </xdr:to>
    <xdr:sp macro="" textlink="">
      <xdr:nvSpPr>
        <xdr:cNvPr id="1046" name="CustomShape 1" hidden="1">
          <a:extLst>
            <a:ext uri="{FF2B5EF4-FFF2-40B4-BE49-F238E27FC236}">
              <a16:creationId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/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16"/>
  <sheetViews>
    <sheetView tabSelected="1" zoomScale="70" zoomScaleNormal="70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G178" sqref="G178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25" t="s">
        <v>479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8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225</v>
      </c>
      <c r="F2" s="5" t="s">
        <v>222</v>
      </c>
      <c r="G2" s="5" t="s">
        <v>223</v>
      </c>
      <c r="H2" s="5" t="s">
        <v>235</v>
      </c>
      <c r="I2" s="5" t="s">
        <v>326</v>
      </c>
      <c r="J2" s="5" t="s">
        <v>224</v>
      </c>
      <c r="K2" s="5" t="s">
        <v>354</v>
      </c>
      <c r="L2" s="5" t="s">
        <v>226</v>
      </c>
      <c r="M2" s="8" t="s">
        <v>4</v>
      </c>
      <c r="N2" s="5" t="s">
        <v>5</v>
      </c>
      <c r="O2" s="5" t="s">
        <v>291</v>
      </c>
      <c r="P2" s="5" t="s">
        <v>6</v>
      </c>
      <c r="Q2" s="8" t="s">
        <v>7</v>
      </c>
      <c r="R2" s="8"/>
      <c r="S2" s="9" t="s">
        <v>8</v>
      </c>
      <c r="T2" s="5" t="s">
        <v>307</v>
      </c>
      <c r="U2" s="10" t="s">
        <v>308</v>
      </c>
      <c r="V2" s="98" t="s">
        <v>383</v>
      </c>
      <c r="W2" s="50"/>
      <c r="X2" s="1"/>
      <c r="Y2" s="2"/>
      <c r="Z2" s="2"/>
      <c r="AA2" s="2"/>
      <c r="AB2" s="2"/>
      <c r="AC2" s="2"/>
      <c r="AD2" s="2"/>
      <c r="AE2" s="2"/>
    </row>
    <row r="3" spans="1:41">
      <c r="A3" s="130">
        <v>1</v>
      </c>
      <c r="B3" s="90" t="s">
        <v>303</v>
      </c>
      <c r="C3" s="90" t="s">
        <v>621</v>
      </c>
      <c r="D3" s="90" t="s">
        <v>995</v>
      </c>
      <c r="E3" s="132" t="s">
        <v>80</v>
      </c>
      <c r="F3" s="132" t="s">
        <v>245</v>
      </c>
      <c r="G3" s="132" t="s">
        <v>245</v>
      </c>
      <c r="H3" s="132" t="s">
        <v>245</v>
      </c>
      <c r="I3" s="132" t="s">
        <v>331</v>
      </c>
      <c r="J3" s="132" t="s">
        <v>331</v>
      </c>
      <c r="K3" s="132" t="s">
        <v>245</v>
      </c>
      <c r="L3" s="132" t="s">
        <v>246</v>
      </c>
      <c r="M3" s="133" t="s">
        <v>10</v>
      </c>
      <c r="N3" s="134" t="s">
        <v>10</v>
      </c>
      <c r="O3" s="134"/>
      <c r="P3" s="90" t="s">
        <v>11</v>
      </c>
      <c r="Q3" s="132" t="s">
        <v>12</v>
      </c>
      <c r="R3" s="132" t="s">
        <v>13</v>
      </c>
      <c r="S3" s="136">
        <v>43658</v>
      </c>
      <c r="T3" s="89" t="s">
        <v>309</v>
      </c>
      <c r="U3" s="158">
        <v>80</v>
      </c>
      <c r="V3" s="328">
        <v>0</v>
      </c>
      <c r="W3" s="328"/>
      <c r="X3" s="1"/>
      <c r="Y3" s="2"/>
      <c r="Z3" s="2"/>
      <c r="AA3" s="2"/>
      <c r="AB3" s="2"/>
      <c r="AC3" s="2"/>
      <c r="AD3" s="2"/>
      <c r="AE3" s="2"/>
    </row>
    <row r="4" spans="1:41">
      <c r="A4" s="130">
        <v>2</v>
      </c>
      <c r="B4" s="90" t="s">
        <v>304</v>
      </c>
      <c r="C4" s="90" t="s">
        <v>1007</v>
      </c>
      <c r="D4" s="139" t="s">
        <v>1006</v>
      </c>
      <c r="E4" s="132" t="s">
        <v>80</v>
      </c>
      <c r="F4" s="132" t="s">
        <v>245</v>
      </c>
      <c r="G4" s="132" t="s">
        <v>245</v>
      </c>
      <c r="H4" s="132" t="s">
        <v>245</v>
      </c>
      <c r="I4" s="132" t="s">
        <v>331</v>
      </c>
      <c r="J4" s="132" t="s">
        <v>331</v>
      </c>
      <c r="K4" s="132" t="s">
        <v>245</v>
      </c>
      <c r="L4" s="132" t="s">
        <v>246</v>
      </c>
      <c r="M4" s="133" t="s">
        <v>10</v>
      </c>
      <c r="N4" s="134" t="s">
        <v>10</v>
      </c>
      <c r="O4" s="134"/>
      <c r="P4" s="90"/>
      <c r="Q4" s="132"/>
      <c r="R4" s="132" t="s">
        <v>15</v>
      </c>
      <c r="S4" s="136">
        <v>44943</v>
      </c>
      <c r="T4" s="89" t="s">
        <v>309</v>
      </c>
      <c r="U4" s="158">
        <v>213</v>
      </c>
      <c r="V4" s="327"/>
      <c r="W4" s="327"/>
      <c r="X4" s="1"/>
      <c r="Y4" s="2"/>
      <c r="Z4" s="2"/>
      <c r="AA4" s="2"/>
      <c r="AB4" s="2"/>
      <c r="AC4" s="2"/>
      <c r="AD4" s="2"/>
      <c r="AE4" s="2"/>
    </row>
    <row r="5" spans="1:41">
      <c r="A5" s="130">
        <v>3</v>
      </c>
      <c r="B5" s="90" t="s">
        <v>975</v>
      </c>
      <c r="C5" s="90" t="s">
        <v>974</v>
      </c>
      <c r="D5" s="139" t="s">
        <v>944</v>
      </c>
      <c r="E5" s="132" t="s">
        <v>45</v>
      </c>
      <c r="F5" s="132" t="s">
        <v>250</v>
      </c>
      <c r="G5" s="132" t="s">
        <v>37</v>
      </c>
      <c r="H5" s="132" t="s">
        <v>37</v>
      </c>
      <c r="I5" s="132" t="s">
        <v>331</v>
      </c>
      <c r="J5" s="132" t="s">
        <v>331</v>
      </c>
      <c r="K5" s="132" t="s">
        <v>37</v>
      </c>
      <c r="L5" s="90" t="s">
        <v>17</v>
      </c>
      <c r="M5" s="133"/>
      <c r="N5" s="134"/>
      <c r="O5" s="134" t="s">
        <v>509</v>
      </c>
      <c r="P5" s="90"/>
      <c r="Q5" s="132"/>
      <c r="R5" s="132"/>
      <c r="S5" s="136"/>
      <c r="T5" s="89" t="s">
        <v>310</v>
      </c>
      <c r="U5" s="158">
        <v>382</v>
      </c>
      <c r="V5" s="327"/>
      <c r="W5" s="327"/>
      <c r="X5" s="1"/>
      <c r="Y5" s="2"/>
      <c r="Z5" s="2"/>
      <c r="AA5" s="2"/>
      <c r="AB5" s="2"/>
      <c r="AC5" s="2"/>
      <c r="AD5" s="2"/>
      <c r="AE5" s="2"/>
    </row>
    <row r="6" spans="1:41" ht="15" customHeight="1">
      <c r="A6" s="130">
        <v>4</v>
      </c>
      <c r="B6" s="90" t="s">
        <v>18</v>
      </c>
      <c r="C6" s="131" t="s">
        <v>18</v>
      </c>
      <c r="D6" s="90" t="s">
        <v>19</v>
      </c>
      <c r="E6" s="90" t="s">
        <v>45</v>
      </c>
      <c r="F6" s="90" t="s">
        <v>183</v>
      </c>
      <c r="G6" s="90" t="s">
        <v>258</v>
      </c>
      <c r="H6" s="90" t="s">
        <v>262</v>
      </c>
      <c r="I6" s="90" t="s">
        <v>350</v>
      </c>
      <c r="J6" s="90" t="s">
        <v>350</v>
      </c>
      <c r="K6" s="90" t="s">
        <v>262</v>
      </c>
      <c r="L6" s="90" t="s">
        <v>17</v>
      </c>
      <c r="M6" s="133" t="s">
        <v>10</v>
      </c>
      <c r="N6" s="134" t="s">
        <v>10</v>
      </c>
      <c r="O6" s="134" t="s">
        <v>488</v>
      </c>
      <c r="P6" s="134"/>
      <c r="Q6" s="137"/>
      <c r="R6" s="132" t="s">
        <v>15</v>
      </c>
      <c r="S6" s="90"/>
      <c r="T6" s="90" t="s">
        <v>309</v>
      </c>
      <c r="U6" s="138">
        <v>10</v>
      </c>
      <c r="V6" s="327"/>
      <c r="W6" s="327"/>
      <c r="X6" s="1"/>
      <c r="Y6" s="2"/>
      <c r="Z6" s="2"/>
      <c r="AA6" s="2"/>
      <c r="AB6" s="2"/>
      <c r="AC6" s="2"/>
      <c r="AD6" s="2"/>
      <c r="AE6" s="2"/>
    </row>
    <row r="7" spans="1:41" ht="15" customHeight="1">
      <c r="A7" s="130">
        <v>5</v>
      </c>
      <c r="B7" s="90" t="s">
        <v>18</v>
      </c>
      <c r="C7" s="131" t="s">
        <v>18</v>
      </c>
      <c r="D7" s="90" t="s">
        <v>272</v>
      </c>
      <c r="E7" s="90" t="s">
        <v>45</v>
      </c>
      <c r="F7" s="90" t="s">
        <v>183</v>
      </c>
      <c r="G7" s="90" t="s">
        <v>258</v>
      </c>
      <c r="H7" s="90" t="s">
        <v>266</v>
      </c>
      <c r="I7" s="90" t="s">
        <v>348</v>
      </c>
      <c r="J7" s="90" t="s">
        <v>348</v>
      </c>
      <c r="K7" s="90" t="s">
        <v>266</v>
      </c>
      <c r="L7" s="90" t="s">
        <v>17</v>
      </c>
      <c r="M7" s="133" t="s">
        <v>10</v>
      </c>
      <c r="N7" s="134" t="s">
        <v>10</v>
      </c>
      <c r="O7" s="134"/>
      <c r="P7" s="134"/>
      <c r="Q7" s="137"/>
      <c r="R7" s="132"/>
      <c r="S7" s="90"/>
      <c r="T7" s="90" t="s">
        <v>309</v>
      </c>
      <c r="U7" s="138">
        <v>10</v>
      </c>
      <c r="V7" s="327"/>
      <c r="W7" s="327"/>
      <c r="X7" s="1"/>
      <c r="Y7" s="2"/>
      <c r="Z7" s="2"/>
      <c r="AA7" s="2"/>
      <c r="AB7" s="2"/>
      <c r="AC7" s="2"/>
      <c r="AD7" s="2"/>
      <c r="AE7" s="2"/>
    </row>
    <row r="8" spans="1:41" ht="15" customHeight="1">
      <c r="A8" s="130">
        <v>6</v>
      </c>
      <c r="B8" s="90" t="s">
        <v>18</v>
      </c>
      <c r="C8" s="131" t="s">
        <v>18</v>
      </c>
      <c r="D8" s="90" t="s">
        <v>20</v>
      </c>
      <c r="E8" s="135" t="s">
        <v>45</v>
      </c>
      <c r="F8" s="135" t="s">
        <v>366</v>
      </c>
      <c r="G8" s="140" t="s">
        <v>236</v>
      </c>
      <c r="H8" s="140" t="s">
        <v>227</v>
      </c>
      <c r="I8" s="140" t="s">
        <v>330</v>
      </c>
      <c r="J8" s="140" t="s">
        <v>330</v>
      </c>
      <c r="K8" s="135" t="s">
        <v>281</v>
      </c>
      <c r="L8" s="90" t="s">
        <v>17</v>
      </c>
      <c r="M8" s="133" t="s">
        <v>10</v>
      </c>
      <c r="N8" s="134" t="s">
        <v>10</v>
      </c>
      <c r="O8" s="134" t="s">
        <v>489</v>
      </c>
      <c r="P8" s="134"/>
      <c r="Q8" s="137"/>
      <c r="R8" s="132" t="s">
        <v>21</v>
      </c>
      <c r="S8" s="90"/>
      <c r="T8" s="90" t="s">
        <v>309</v>
      </c>
      <c r="U8" s="138">
        <v>10</v>
      </c>
      <c r="V8" s="329"/>
      <c r="W8" s="329"/>
      <c r="X8" s="1"/>
      <c r="Y8" s="2"/>
      <c r="Z8" s="2"/>
      <c r="AA8" s="2"/>
      <c r="AB8" s="2"/>
      <c r="AC8" s="2"/>
      <c r="AD8" s="2"/>
      <c r="AE8" s="2"/>
    </row>
    <row r="9" spans="1:41" ht="15" customHeight="1">
      <c r="A9" s="130">
        <v>7</v>
      </c>
      <c r="B9" s="90" t="s">
        <v>313</v>
      </c>
      <c r="C9" s="90" t="s">
        <v>313</v>
      </c>
      <c r="D9" s="90" t="s">
        <v>314</v>
      </c>
      <c r="E9" s="135" t="s">
        <v>45</v>
      </c>
      <c r="F9" s="135" t="s">
        <v>181</v>
      </c>
      <c r="G9" s="140" t="s">
        <v>359</v>
      </c>
      <c r="H9" s="140" t="s">
        <v>359</v>
      </c>
      <c r="I9" s="140" t="s">
        <v>331</v>
      </c>
      <c r="J9" s="140" t="s">
        <v>331</v>
      </c>
      <c r="K9" s="135" t="s">
        <v>359</v>
      </c>
      <c r="L9" s="90" t="s">
        <v>17</v>
      </c>
      <c r="M9" s="133"/>
      <c r="N9" s="134"/>
      <c r="O9" s="134"/>
      <c r="P9" s="134"/>
      <c r="Q9" s="137"/>
      <c r="R9" s="132"/>
      <c r="S9" s="90"/>
      <c r="T9" s="90" t="s">
        <v>312</v>
      </c>
      <c r="U9" s="138">
        <v>400</v>
      </c>
      <c r="V9" s="327">
        <v>0</v>
      </c>
      <c r="W9" s="87"/>
      <c r="X9" s="1"/>
      <c r="Y9" s="2"/>
      <c r="Z9" s="2"/>
      <c r="AA9" s="2"/>
      <c r="AB9" s="2"/>
      <c r="AC9" s="2"/>
      <c r="AD9" s="2"/>
      <c r="AE9" s="2"/>
    </row>
    <row r="10" spans="1:41" ht="15" customHeight="1">
      <c r="A10" s="130">
        <v>8</v>
      </c>
      <c r="B10" s="90" t="s">
        <v>313</v>
      </c>
      <c r="C10" s="90" t="s">
        <v>313</v>
      </c>
      <c r="D10" s="90" t="s">
        <v>315</v>
      </c>
      <c r="E10" s="135" t="s">
        <v>45</v>
      </c>
      <c r="F10" s="135" t="s">
        <v>181</v>
      </c>
      <c r="G10" s="140" t="s">
        <v>359</v>
      </c>
      <c r="H10" s="140" t="s">
        <v>359</v>
      </c>
      <c r="I10" s="140" t="s">
        <v>331</v>
      </c>
      <c r="J10" s="140" t="s">
        <v>331</v>
      </c>
      <c r="K10" s="135" t="s">
        <v>359</v>
      </c>
      <c r="L10" s="90" t="s">
        <v>17</v>
      </c>
      <c r="M10" s="133"/>
      <c r="N10" s="134"/>
      <c r="O10" s="134"/>
      <c r="P10" s="134"/>
      <c r="Q10" s="137"/>
      <c r="R10" s="132"/>
      <c r="S10" s="90"/>
      <c r="T10" s="90" t="s">
        <v>312</v>
      </c>
      <c r="U10" s="138">
        <v>200</v>
      </c>
      <c r="V10" s="327"/>
      <c r="W10" s="87"/>
      <c r="X10" s="1"/>
      <c r="Y10" s="2"/>
      <c r="Z10" s="2"/>
      <c r="AA10" s="2"/>
      <c r="AB10" s="2"/>
      <c r="AC10" s="2"/>
      <c r="AD10" s="2"/>
      <c r="AE10" s="2"/>
    </row>
    <row r="11" spans="1:41" ht="15" customHeight="1">
      <c r="A11" s="130">
        <v>9</v>
      </c>
      <c r="B11" s="90" t="s">
        <v>313</v>
      </c>
      <c r="C11" s="90" t="s">
        <v>313</v>
      </c>
      <c r="D11" s="90" t="s">
        <v>316</v>
      </c>
      <c r="E11" s="135" t="s">
        <v>45</v>
      </c>
      <c r="F11" s="135" t="s">
        <v>181</v>
      </c>
      <c r="G11" s="140" t="s">
        <v>359</v>
      </c>
      <c r="H11" s="140" t="s">
        <v>359</v>
      </c>
      <c r="I11" s="140" t="s">
        <v>331</v>
      </c>
      <c r="J11" s="140" t="s">
        <v>331</v>
      </c>
      <c r="K11" s="135" t="s">
        <v>359</v>
      </c>
      <c r="L11" s="90" t="s">
        <v>17</v>
      </c>
      <c r="M11" s="133"/>
      <c r="N11" s="134"/>
      <c r="O11" s="134"/>
      <c r="P11" s="134"/>
      <c r="Q11" s="137"/>
      <c r="R11" s="132"/>
      <c r="S11" s="90"/>
      <c r="T11" s="90" t="s">
        <v>312</v>
      </c>
      <c r="U11" s="138">
        <v>200</v>
      </c>
      <c r="V11" s="327"/>
      <c r="W11" s="87"/>
      <c r="X11" s="1"/>
      <c r="Y11" s="2"/>
      <c r="Z11" s="2"/>
      <c r="AA11" s="2"/>
      <c r="AB11" s="2"/>
      <c r="AC11" s="2"/>
      <c r="AD11" s="2"/>
      <c r="AE11" s="2"/>
    </row>
    <row r="12" spans="1:41" ht="15" customHeight="1">
      <c r="A12" s="130">
        <v>10</v>
      </c>
      <c r="B12" s="90" t="s">
        <v>313</v>
      </c>
      <c r="C12" s="90" t="s">
        <v>313</v>
      </c>
      <c r="D12" s="90" t="s">
        <v>317</v>
      </c>
      <c r="E12" s="135" t="s">
        <v>45</v>
      </c>
      <c r="F12" s="135" t="s">
        <v>181</v>
      </c>
      <c r="G12" s="140" t="s">
        <v>359</v>
      </c>
      <c r="H12" s="140" t="s">
        <v>359</v>
      </c>
      <c r="I12" s="140" t="s">
        <v>331</v>
      </c>
      <c r="J12" s="140" t="s">
        <v>331</v>
      </c>
      <c r="K12" s="135" t="s">
        <v>359</v>
      </c>
      <c r="L12" s="90" t="s">
        <v>17</v>
      </c>
      <c r="M12" s="133"/>
      <c r="N12" s="134"/>
      <c r="O12" s="134"/>
      <c r="P12" s="134"/>
      <c r="Q12" s="137"/>
      <c r="R12" s="132"/>
      <c r="S12" s="90"/>
      <c r="T12" s="90" t="s">
        <v>312</v>
      </c>
      <c r="U12" s="138">
        <v>200</v>
      </c>
      <c r="V12" s="327"/>
      <c r="W12" s="87"/>
      <c r="X12" s="1"/>
      <c r="Y12" s="2"/>
      <c r="Z12" s="2"/>
      <c r="AA12" s="2"/>
      <c r="AB12" s="2"/>
      <c r="AC12" s="2"/>
      <c r="AD12" s="2"/>
      <c r="AE12" s="2"/>
    </row>
    <row r="13" spans="1:41" ht="15" customHeight="1">
      <c r="A13" s="130">
        <v>11</v>
      </c>
      <c r="B13" s="90" t="s">
        <v>313</v>
      </c>
      <c r="C13" s="90" t="s">
        <v>313</v>
      </c>
      <c r="D13" s="90" t="s">
        <v>318</v>
      </c>
      <c r="E13" s="135" t="s">
        <v>48</v>
      </c>
      <c r="F13" s="135" t="s">
        <v>243</v>
      </c>
      <c r="G13" s="140" t="s">
        <v>59</v>
      </c>
      <c r="H13" s="140" t="s">
        <v>59</v>
      </c>
      <c r="I13" s="140" t="s">
        <v>331</v>
      </c>
      <c r="J13" s="132" t="s">
        <v>331</v>
      </c>
      <c r="K13" s="135" t="s">
        <v>59</v>
      </c>
      <c r="L13" s="90" t="s">
        <v>17</v>
      </c>
      <c r="M13" s="133"/>
      <c r="N13" s="134"/>
      <c r="O13" s="134"/>
      <c r="P13" s="134"/>
      <c r="Q13" s="137"/>
      <c r="R13" s="132"/>
      <c r="S13" s="90"/>
      <c r="T13" s="90" t="s">
        <v>309</v>
      </c>
      <c r="U13" s="138">
        <v>15</v>
      </c>
      <c r="V13" s="327"/>
      <c r="W13" s="87"/>
      <c r="X13" s="1"/>
      <c r="Y13" s="2"/>
      <c r="Z13" s="2"/>
      <c r="AA13" s="2"/>
      <c r="AB13" s="2"/>
      <c r="AC13" s="2"/>
      <c r="AD13" s="2"/>
      <c r="AE13" s="2"/>
    </row>
    <row r="14" spans="1:41" ht="15" customHeight="1">
      <c r="A14" s="130">
        <v>12</v>
      </c>
      <c r="B14" s="90" t="s">
        <v>313</v>
      </c>
      <c r="C14" s="90" t="s">
        <v>313</v>
      </c>
      <c r="D14" s="90" t="s">
        <v>319</v>
      </c>
      <c r="E14" s="135" t="s">
        <v>48</v>
      </c>
      <c r="F14" s="135" t="s">
        <v>243</v>
      </c>
      <c r="G14" s="140" t="s">
        <v>59</v>
      </c>
      <c r="H14" s="140" t="s">
        <v>59</v>
      </c>
      <c r="I14" s="140" t="s">
        <v>331</v>
      </c>
      <c r="J14" s="132" t="s">
        <v>331</v>
      </c>
      <c r="K14" s="135" t="s">
        <v>59</v>
      </c>
      <c r="L14" s="90" t="s">
        <v>17</v>
      </c>
      <c r="M14" s="133"/>
      <c r="N14" s="134"/>
      <c r="O14" s="134"/>
      <c r="P14" s="134"/>
      <c r="Q14" s="137"/>
      <c r="R14" s="132"/>
      <c r="S14" s="90"/>
      <c r="T14" s="90" t="s">
        <v>309</v>
      </c>
      <c r="U14" s="138">
        <v>15</v>
      </c>
      <c r="V14" s="327"/>
      <c r="W14" s="87"/>
      <c r="X14" s="1"/>
      <c r="Y14" s="2"/>
      <c r="Z14" s="2"/>
      <c r="AA14" s="2"/>
      <c r="AB14" s="2"/>
      <c r="AC14" s="2"/>
      <c r="AD14" s="2"/>
      <c r="AE14" s="2"/>
    </row>
    <row r="15" spans="1:41" ht="15" customHeight="1">
      <c r="A15" s="130">
        <v>13</v>
      </c>
      <c r="B15" s="90" t="s">
        <v>313</v>
      </c>
      <c r="C15" s="90" t="s">
        <v>313</v>
      </c>
      <c r="D15" s="90" t="s">
        <v>320</v>
      </c>
      <c r="E15" s="129" t="s">
        <v>82</v>
      </c>
      <c r="F15" s="129" t="s">
        <v>321</v>
      </c>
      <c r="G15" s="141" t="s">
        <v>322</v>
      </c>
      <c r="H15" s="141" t="s">
        <v>323</v>
      </c>
      <c r="I15" s="141" t="s">
        <v>331</v>
      </c>
      <c r="J15" s="140" t="s">
        <v>331</v>
      </c>
      <c r="K15" s="140" t="s">
        <v>323</v>
      </c>
      <c r="L15" s="52" t="s">
        <v>17</v>
      </c>
      <c r="M15" s="53"/>
      <c r="N15" s="134"/>
      <c r="O15" s="134"/>
      <c r="P15" s="134"/>
      <c r="Q15" s="137"/>
      <c r="R15" s="132"/>
      <c r="S15" s="90"/>
      <c r="T15" s="90" t="s">
        <v>309</v>
      </c>
      <c r="U15" s="138">
        <v>10</v>
      </c>
      <c r="V15" s="327"/>
      <c r="W15" s="87"/>
      <c r="X15" s="1"/>
      <c r="Y15" s="2"/>
      <c r="Z15" s="2"/>
      <c r="AA15" s="2"/>
      <c r="AB15" s="2"/>
      <c r="AC15" s="2"/>
      <c r="AD15" s="2"/>
      <c r="AE15" s="2"/>
    </row>
    <row r="16" spans="1:41" ht="15" customHeight="1">
      <c r="A16" s="130">
        <v>14</v>
      </c>
      <c r="B16" s="90" t="s">
        <v>313</v>
      </c>
      <c r="C16" s="90" t="s">
        <v>313</v>
      </c>
      <c r="D16" s="90" t="s">
        <v>324</v>
      </c>
      <c r="E16" s="129" t="s">
        <v>45</v>
      </c>
      <c r="F16" s="52" t="s">
        <v>183</v>
      </c>
      <c r="G16" s="141" t="s">
        <v>255</v>
      </c>
      <c r="H16" s="141" t="s">
        <v>262</v>
      </c>
      <c r="I16" s="141" t="s">
        <v>350</v>
      </c>
      <c r="J16" s="135" t="s">
        <v>350</v>
      </c>
      <c r="K16" s="135" t="s">
        <v>976</v>
      </c>
      <c r="L16" s="52" t="s">
        <v>17</v>
      </c>
      <c r="M16" s="53"/>
      <c r="N16" s="134"/>
      <c r="O16" s="134"/>
      <c r="P16" s="134"/>
      <c r="Q16" s="137"/>
      <c r="R16" s="132"/>
      <c r="S16" s="90"/>
      <c r="T16" s="90" t="s">
        <v>309</v>
      </c>
      <c r="U16" s="138">
        <v>15</v>
      </c>
      <c r="V16" s="327"/>
      <c r="W16" s="87"/>
      <c r="X16" s="1"/>
      <c r="Y16" s="2"/>
      <c r="Z16" s="2"/>
      <c r="AA16" s="2"/>
      <c r="AB16" s="2"/>
      <c r="AC16" s="2"/>
      <c r="AD16" s="2"/>
      <c r="AE16" s="2"/>
    </row>
    <row r="17" spans="1:31" ht="15" customHeight="1">
      <c r="A17" s="130">
        <v>15</v>
      </c>
      <c r="B17" s="90" t="s">
        <v>313</v>
      </c>
      <c r="C17" s="90" t="s">
        <v>313</v>
      </c>
      <c r="D17" s="90" t="s">
        <v>1015</v>
      </c>
      <c r="E17" s="129" t="s">
        <v>45</v>
      </c>
      <c r="F17" s="52" t="s">
        <v>250</v>
      </c>
      <c r="G17" s="141" t="s">
        <v>123</v>
      </c>
      <c r="H17" s="141"/>
      <c r="I17" s="141" t="s">
        <v>331</v>
      </c>
      <c r="J17" s="135" t="s">
        <v>331</v>
      </c>
      <c r="K17" s="135"/>
      <c r="L17" s="52" t="s">
        <v>17</v>
      </c>
      <c r="M17" s="53"/>
      <c r="N17" s="134"/>
      <c r="O17" s="134"/>
      <c r="P17" s="134"/>
      <c r="Q17" s="137"/>
      <c r="R17" s="132"/>
      <c r="S17" s="90"/>
      <c r="T17" s="90"/>
      <c r="U17" s="138"/>
      <c r="V17" s="327"/>
      <c r="W17" s="87"/>
      <c r="X17" s="1"/>
      <c r="Y17" s="2"/>
      <c r="Z17" s="2"/>
      <c r="AA17" s="2"/>
      <c r="AB17" s="2"/>
      <c r="AC17" s="2"/>
      <c r="AD17" s="2"/>
      <c r="AE17" s="2"/>
    </row>
    <row r="18" spans="1:31" ht="15" customHeight="1">
      <c r="A18" s="130">
        <v>16</v>
      </c>
      <c r="B18" s="90" t="s">
        <v>313</v>
      </c>
      <c r="C18" s="90" t="s">
        <v>313</v>
      </c>
      <c r="D18" s="90" t="s">
        <v>1016</v>
      </c>
      <c r="E18" s="129" t="s">
        <v>45</v>
      </c>
      <c r="F18" s="52" t="s">
        <v>434</v>
      </c>
      <c r="G18" s="141" t="s">
        <v>285</v>
      </c>
      <c r="H18" s="141"/>
      <c r="I18" s="141" t="s">
        <v>331</v>
      </c>
      <c r="J18" s="135" t="s">
        <v>331</v>
      </c>
      <c r="K18" s="135"/>
      <c r="L18" s="52" t="s">
        <v>17</v>
      </c>
      <c r="M18" s="53"/>
      <c r="N18" s="134"/>
      <c r="O18" s="134"/>
      <c r="P18" s="134"/>
      <c r="Q18" s="137"/>
      <c r="R18" s="132"/>
      <c r="S18" s="90"/>
      <c r="T18" s="90"/>
      <c r="U18" s="138"/>
      <c r="V18" s="327"/>
      <c r="W18" s="87"/>
      <c r="X18" s="1"/>
      <c r="Y18" s="2"/>
      <c r="Z18" s="2"/>
      <c r="AA18" s="2"/>
      <c r="AB18" s="2"/>
      <c r="AC18" s="2"/>
      <c r="AD18" s="2"/>
      <c r="AE18" s="2"/>
    </row>
    <row r="19" spans="1:31" ht="15" customHeight="1">
      <c r="A19" s="130">
        <v>17</v>
      </c>
      <c r="B19" s="90" t="s">
        <v>1017</v>
      </c>
      <c r="C19" s="90" t="s">
        <v>1017</v>
      </c>
      <c r="D19" s="90" t="s">
        <v>1018</v>
      </c>
      <c r="E19" s="129" t="s">
        <v>45</v>
      </c>
      <c r="F19" s="52" t="s">
        <v>434</v>
      </c>
      <c r="G19" s="141" t="s">
        <v>285</v>
      </c>
      <c r="H19" s="141"/>
      <c r="I19" s="141" t="s">
        <v>331</v>
      </c>
      <c r="J19" s="135" t="s">
        <v>331</v>
      </c>
      <c r="K19" s="135"/>
      <c r="L19" s="52" t="s">
        <v>17</v>
      </c>
      <c r="M19" s="53"/>
      <c r="N19" s="134"/>
      <c r="O19" s="134"/>
      <c r="P19" s="134"/>
      <c r="Q19" s="137"/>
      <c r="R19" s="132"/>
      <c r="S19" s="90"/>
      <c r="T19" s="90"/>
      <c r="U19" s="138"/>
      <c r="V19" s="327"/>
      <c r="W19" s="87"/>
      <c r="X19" s="1"/>
      <c r="Y19" s="2"/>
      <c r="Z19" s="2"/>
      <c r="AA19" s="2"/>
      <c r="AB19" s="2"/>
      <c r="AC19" s="2"/>
      <c r="AD19" s="2"/>
      <c r="AE19" s="2"/>
    </row>
    <row r="20" spans="1:31" ht="15" customHeight="1">
      <c r="A20" s="130">
        <v>18</v>
      </c>
      <c r="B20" s="90" t="s">
        <v>1017</v>
      </c>
      <c r="C20" s="90" t="s">
        <v>1017</v>
      </c>
      <c r="D20" s="90" t="s">
        <v>1023</v>
      </c>
      <c r="E20" s="129" t="s">
        <v>45</v>
      </c>
      <c r="F20" s="52" t="s">
        <v>181</v>
      </c>
      <c r="G20" s="141" t="s">
        <v>182</v>
      </c>
      <c r="H20" s="141"/>
      <c r="I20" s="141" t="s">
        <v>331</v>
      </c>
      <c r="J20" s="135" t="s">
        <v>331</v>
      </c>
      <c r="K20" s="135"/>
      <c r="L20" s="52" t="s">
        <v>17</v>
      </c>
      <c r="M20" s="53"/>
      <c r="N20" s="134"/>
      <c r="O20" s="134"/>
      <c r="P20" s="134"/>
      <c r="Q20" s="137"/>
      <c r="R20" s="132"/>
      <c r="S20" s="90"/>
      <c r="T20" s="90"/>
      <c r="U20" s="138"/>
      <c r="V20" s="327"/>
      <c r="W20" s="87"/>
      <c r="X20" s="1"/>
      <c r="Y20" s="2"/>
      <c r="Z20" s="2"/>
      <c r="AA20" s="2"/>
      <c r="AB20" s="2"/>
      <c r="AC20" s="2"/>
      <c r="AD20" s="2"/>
      <c r="AE20" s="2"/>
    </row>
    <row r="21" spans="1:31" ht="15" customHeight="1">
      <c r="A21" s="130">
        <v>19</v>
      </c>
      <c r="B21" s="90" t="s">
        <v>1017</v>
      </c>
      <c r="C21" s="90" t="s">
        <v>1017</v>
      </c>
      <c r="D21" s="90" t="s">
        <v>1024</v>
      </c>
      <c r="E21" s="129" t="s">
        <v>45</v>
      </c>
      <c r="F21" s="52" t="s">
        <v>181</v>
      </c>
      <c r="G21" s="141" t="s">
        <v>182</v>
      </c>
      <c r="H21" s="141"/>
      <c r="I21" s="141" t="s">
        <v>331</v>
      </c>
      <c r="J21" s="135" t="s">
        <v>331</v>
      </c>
      <c r="K21" s="135"/>
      <c r="L21" s="52" t="s">
        <v>17</v>
      </c>
      <c r="M21" s="53"/>
      <c r="N21" s="134"/>
      <c r="O21" s="134"/>
      <c r="P21" s="134"/>
      <c r="Q21" s="137"/>
      <c r="R21" s="132"/>
      <c r="S21" s="90"/>
      <c r="T21" s="90"/>
      <c r="U21" s="138"/>
      <c r="V21" s="327"/>
      <c r="W21" s="87"/>
      <c r="X21" s="1"/>
      <c r="Y21" s="2"/>
      <c r="Z21" s="2"/>
      <c r="AA21" s="2"/>
      <c r="AB21" s="2"/>
      <c r="AC21" s="2"/>
      <c r="AD21" s="2"/>
      <c r="AE21" s="2"/>
    </row>
    <row r="22" spans="1:31" ht="15" customHeight="1">
      <c r="A22" s="130">
        <v>20</v>
      </c>
      <c r="B22" s="90" t="s">
        <v>1017</v>
      </c>
      <c r="C22" s="90" t="s">
        <v>1017</v>
      </c>
      <c r="D22" s="90" t="s">
        <v>1021</v>
      </c>
      <c r="E22" s="129" t="s">
        <v>45</v>
      </c>
      <c r="F22" s="52" t="s">
        <v>181</v>
      </c>
      <c r="G22" s="141" t="s">
        <v>182</v>
      </c>
      <c r="H22" s="141"/>
      <c r="I22" s="141" t="s">
        <v>331</v>
      </c>
      <c r="J22" s="135" t="s">
        <v>331</v>
      </c>
      <c r="K22" s="135"/>
      <c r="L22" s="52" t="s">
        <v>17</v>
      </c>
      <c r="M22" s="53"/>
      <c r="N22" s="134"/>
      <c r="O22" s="134"/>
      <c r="P22" s="134"/>
      <c r="Q22" s="137"/>
      <c r="R22" s="132"/>
      <c r="S22" s="90"/>
      <c r="T22" s="90"/>
      <c r="U22" s="138"/>
      <c r="V22" s="327"/>
      <c r="W22" s="87"/>
      <c r="X22" s="1"/>
      <c r="Y22" s="2"/>
      <c r="Z22" s="2"/>
      <c r="AA22" s="2"/>
      <c r="AB22" s="2"/>
      <c r="AC22" s="2"/>
      <c r="AD22" s="2"/>
      <c r="AE22" s="2"/>
    </row>
    <row r="23" spans="1:31" ht="15" customHeight="1">
      <c r="A23" s="130">
        <v>21</v>
      </c>
      <c r="B23" s="90" t="s">
        <v>1017</v>
      </c>
      <c r="C23" s="90" t="s">
        <v>1017</v>
      </c>
      <c r="D23" s="90" t="s">
        <v>1022</v>
      </c>
      <c r="E23" s="129" t="s">
        <v>45</v>
      </c>
      <c r="F23" s="52" t="s">
        <v>181</v>
      </c>
      <c r="G23" s="141" t="s">
        <v>182</v>
      </c>
      <c r="H23" s="141"/>
      <c r="I23" s="141" t="s">
        <v>331</v>
      </c>
      <c r="J23" s="135" t="s">
        <v>331</v>
      </c>
      <c r="K23" s="135"/>
      <c r="L23" s="52" t="s">
        <v>17</v>
      </c>
      <c r="M23" s="53"/>
      <c r="N23" s="134"/>
      <c r="O23" s="134"/>
      <c r="P23" s="134"/>
      <c r="Q23" s="137"/>
      <c r="R23" s="132"/>
      <c r="S23" s="90"/>
      <c r="T23" s="90"/>
      <c r="U23" s="138"/>
      <c r="V23" s="327"/>
      <c r="W23" s="87"/>
      <c r="X23" s="1"/>
      <c r="Y23" s="2"/>
      <c r="Z23" s="2"/>
      <c r="AA23" s="2"/>
      <c r="AB23" s="2"/>
      <c r="AC23" s="2"/>
      <c r="AD23" s="2"/>
      <c r="AE23" s="2"/>
    </row>
    <row r="24" spans="1:31" ht="15" customHeight="1">
      <c r="A24" s="130">
        <v>22</v>
      </c>
      <c r="B24" s="90" t="s">
        <v>1017</v>
      </c>
      <c r="C24" s="90" t="s">
        <v>1017</v>
      </c>
      <c r="D24" s="90" t="s">
        <v>1020</v>
      </c>
      <c r="E24" s="129" t="s">
        <v>45</v>
      </c>
      <c r="F24" s="52" t="s">
        <v>434</v>
      </c>
      <c r="G24" s="141" t="s">
        <v>285</v>
      </c>
      <c r="H24" s="141"/>
      <c r="I24" s="141" t="s">
        <v>331</v>
      </c>
      <c r="J24" s="135" t="s">
        <v>331</v>
      </c>
      <c r="K24" s="135"/>
      <c r="L24" s="52" t="s">
        <v>17</v>
      </c>
      <c r="M24" s="53"/>
      <c r="N24" s="134"/>
      <c r="O24" s="134"/>
      <c r="P24" s="134"/>
      <c r="Q24" s="137"/>
      <c r="R24" s="132"/>
      <c r="S24" s="90"/>
      <c r="T24" s="90"/>
      <c r="U24" s="138"/>
      <c r="V24" s="327"/>
      <c r="W24" s="87"/>
      <c r="X24" s="1"/>
      <c r="Y24" s="2"/>
      <c r="Z24" s="2"/>
      <c r="AA24" s="2"/>
      <c r="AB24" s="2"/>
      <c r="AC24" s="2"/>
      <c r="AD24" s="2"/>
      <c r="AE24" s="2"/>
    </row>
    <row r="25" spans="1:31" ht="15" customHeight="1">
      <c r="A25" s="130">
        <v>23</v>
      </c>
      <c r="B25" s="90" t="s">
        <v>1017</v>
      </c>
      <c r="C25" s="90" t="s">
        <v>1017</v>
      </c>
      <c r="D25" s="90" t="s">
        <v>1019</v>
      </c>
      <c r="E25" s="129" t="s">
        <v>45</v>
      </c>
      <c r="F25" s="52" t="s">
        <v>434</v>
      </c>
      <c r="G25" s="141" t="s">
        <v>285</v>
      </c>
      <c r="H25" s="141"/>
      <c r="I25" s="141" t="s">
        <v>331</v>
      </c>
      <c r="J25" s="135" t="s">
        <v>331</v>
      </c>
      <c r="K25" s="135"/>
      <c r="L25" s="52" t="s">
        <v>17</v>
      </c>
      <c r="M25" s="53"/>
      <c r="N25" s="134"/>
      <c r="O25" s="134"/>
      <c r="P25" s="134"/>
      <c r="Q25" s="137"/>
      <c r="R25" s="132"/>
      <c r="S25" s="90"/>
      <c r="T25" s="90"/>
      <c r="U25" s="138"/>
      <c r="V25" s="327"/>
      <c r="W25" s="87"/>
      <c r="X25" s="1"/>
      <c r="Y25" s="2"/>
      <c r="Z25" s="2"/>
      <c r="AA25" s="2"/>
      <c r="AB25" s="2"/>
      <c r="AC25" s="2"/>
      <c r="AD25" s="2"/>
      <c r="AE25" s="2"/>
    </row>
    <row r="26" spans="1:31" ht="15" customHeight="1">
      <c r="A26" s="130">
        <v>24</v>
      </c>
      <c r="B26" s="90" t="s">
        <v>313</v>
      </c>
      <c r="C26" s="90" t="s">
        <v>313</v>
      </c>
      <c r="D26" s="90" t="s">
        <v>1014</v>
      </c>
      <c r="E26" s="129" t="s">
        <v>45</v>
      </c>
      <c r="F26" s="52" t="s">
        <v>434</v>
      </c>
      <c r="G26" s="141" t="s">
        <v>285</v>
      </c>
      <c r="H26" s="141"/>
      <c r="I26" s="141" t="s">
        <v>331</v>
      </c>
      <c r="J26" s="135" t="s">
        <v>331</v>
      </c>
      <c r="K26" s="135"/>
      <c r="L26" s="52" t="s">
        <v>17</v>
      </c>
      <c r="M26" s="53"/>
      <c r="N26" s="134"/>
      <c r="O26" s="134"/>
      <c r="P26" s="134"/>
      <c r="Q26" s="137"/>
      <c r="R26" s="132"/>
      <c r="S26" s="90"/>
      <c r="T26" s="90"/>
      <c r="U26" s="138"/>
      <c r="V26" s="327"/>
      <c r="W26" s="87"/>
      <c r="X26" s="1"/>
      <c r="Y26" s="2"/>
      <c r="Z26" s="2"/>
      <c r="AA26" s="2"/>
      <c r="AB26" s="2"/>
      <c r="AC26" s="2"/>
      <c r="AD26" s="2"/>
      <c r="AE26" s="2"/>
    </row>
    <row r="27" spans="1:31" ht="15" customHeight="1">
      <c r="A27" s="130">
        <v>25</v>
      </c>
      <c r="B27" s="90" t="s">
        <v>313</v>
      </c>
      <c r="C27" s="90" t="s">
        <v>313</v>
      </c>
      <c r="D27" s="90" t="s">
        <v>325</v>
      </c>
      <c r="E27" s="129" t="s">
        <v>45</v>
      </c>
      <c r="F27" s="52" t="s">
        <v>183</v>
      </c>
      <c r="G27" s="141" t="s">
        <v>255</v>
      </c>
      <c r="H27" s="141" t="s">
        <v>266</v>
      </c>
      <c r="I27" s="141" t="s">
        <v>350</v>
      </c>
      <c r="J27" s="135" t="s">
        <v>350</v>
      </c>
      <c r="K27" s="135" t="s">
        <v>266</v>
      </c>
      <c r="L27" s="52" t="s">
        <v>17</v>
      </c>
      <c r="M27" s="53"/>
      <c r="N27" s="134"/>
      <c r="O27" s="134"/>
      <c r="P27" s="134"/>
      <c r="Q27" s="137"/>
      <c r="R27" s="132"/>
      <c r="S27" s="90"/>
      <c r="T27" s="90" t="s">
        <v>312</v>
      </c>
      <c r="U27" s="138">
        <v>20</v>
      </c>
      <c r="V27" s="327"/>
      <c r="W27" s="87"/>
      <c r="X27" s="1"/>
      <c r="Y27" s="2"/>
      <c r="Z27" s="2"/>
      <c r="AA27" s="2"/>
      <c r="AB27" s="2"/>
      <c r="AC27" s="2"/>
      <c r="AD27" s="2"/>
      <c r="AE27" s="2"/>
    </row>
    <row r="28" spans="1:31" ht="15" customHeight="1">
      <c r="A28" s="91"/>
      <c r="B28" s="92"/>
      <c r="C28" s="92"/>
      <c r="D28" s="92"/>
      <c r="E28" s="142"/>
      <c r="F28" s="92"/>
      <c r="G28" s="143"/>
      <c r="H28" s="143"/>
      <c r="I28" s="143"/>
      <c r="J28" s="143"/>
      <c r="K28" s="142"/>
      <c r="L28" s="92"/>
      <c r="M28" s="93"/>
      <c r="N28" s="94"/>
      <c r="O28" s="94"/>
      <c r="P28" s="94"/>
      <c r="Q28" s="95"/>
      <c r="R28" s="96"/>
      <c r="S28" s="92"/>
      <c r="T28" s="99" t="s">
        <v>373</v>
      </c>
      <c r="U28" s="97">
        <f>SUM(U3:U27)</f>
        <v>1780</v>
      </c>
      <c r="V28" s="87"/>
      <c r="W28" s="87"/>
      <c r="X28" s="1"/>
      <c r="Y28" s="2"/>
      <c r="Z28" s="2"/>
      <c r="AA28" s="2"/>
      <c r="AB28" s="2"/>
      <c r="AC28" s="2"/>
      <c r="AD28" s="2"/>
      <c r="AE28" s="2"/>
    </row>
    <row r="29" spans="1:31" s="317" customFormat="1">
      <c r="A29" s="308">
        <v>1</v>
      </c>
      <c r="B29" s="319" t="s">
        <v>306</v>
      </c>
      <c r="C29" s="308" t="s">
        <v>22</v>
      </c>
      <c r="D29" s="308" t="s">
        <v>992</v>
      </c>
      <c r="E29" s="318" t="s">
        <v>45</v>
      </c>
      <c r="F29" s="318" t="s">
        <v>181</v>
      </c>
      <c r="G29" s="308" t="s">
        <v>359</v>
      </c>
      <c r="H29" s="308" t="s">
        <v>359</v>
      </c>
      <c r="I29" s="308" t="s">
        <v>331</v>
      </c>
      <c r="J29" s="308" t="s">
        <v>331</v>
      </c>
      <c r="K29" s="308" t="s">
        <v>359</v>
      </c>
      <c r="L29" s="308" t="s">
        <v>175</v>
      </c>
      <c r="M29" s="311">
        <v>8500</v>
      </c>
      <c r="N29" s="320">
        <v>3880.57</v>
      </c>
      <c r="O29" s="320" t="s">
        <v>478</v>
      </c>
      <c r="P29" s="308" t="s">
        <v>40</v>
      </c>
      <c r="Q29" s="319"/>
      <c r="R29" s="319"/>
      <c r="S29" s="313"/>
      <c r="T29" s="321" t="s">
        <v>310</v>
      </c>
      <c r="U29" s="314">
        <v>280</v>
      </c>
      <c r="V29" s="328">
        <f>SUM(M46+N46)</f>
        <v>79627.300000000017</v>
      </c>
      <c r="W29" s="353"/>
      <c r="X29" s="315"/>
      <c r="Y29" s="316"/>
      <c r="Z29" s="316"/>
      <c r="AA29" s="316"/>
      <c r="AB29" s="316"/>
      <c r="AC29" s="316"/>
      <c r="AD29" s="316"/>
      <c r="AE29" s="316"/>
    </row>
    <row r="30" spans="1:31">
      <c r="A30" s="11">
        <v>2</v>
      </c>
      <c r="B30" s="11" t="s">
        <v>303</v>
      </c>
      <c r="C30" s="11" t="s">
        <v>14</v>
      </c>
      <c r="D30" s="11" t="s">
        <v>1004</v>
      </c>
      <c r="E30" s="51" t="s">
        <v>48</v>
      </c>
      <c r="F30" s="51" t="s">
        <v>248</v>
      </c>
      <c r="G30" s="11" t="s">
        <v>184</v>
      </c>
      <c r="H30" s="11" t="s">
        <v>259</v>
      </c>
      <c r="I30" s="11" t="s">
        <v>352</v>
      </c>
      <c r="J30" s="11" t="s">
        <v>352</v>
      </c>
      <c r="K30" s="11" t="s">
        <v>259</v>
      </c>
      <c r="L30" s="11" t="s">
        <v>175</v>
      </c>
      <c r="M30" s="39">
        <v>2255.08</v>
      </c>
      <c r="N30" s="19" t="str">
        <f>IF(COUNTA(P30)=1,VLOOKUP(A30,'[1]CUSTOS VEICULO-MOTORISTA'!$A$2:$C$17,3,FALSE),"-")</f>
        <v>-</v>
      </c>
      <c r="O30" s="19" t="s">
        <v>490</v>
      </c>
      <c r="P30" s="11"/>
      <c r="Q30" s="12" t="s">
        <v>25</v>
      </c>
      <c r="R30" s="12" t="s">
        <v>15</v>
      </c>
      <c r="S30" s="13">
        <v>43592</v>
      </c>
      <c r="T30" s="70" t="s">
        <v>309</v>
      </c>
      <c r="U30" s="72">
        <v>314</v>
      </c>
      <c r="V30" s="327"/>
      <c r="W30" s="354"/>
      <c r="X30" s="1"/>
      <c r="Y30" s="2"/>
      <c r="Z30" s="2"/>
      <c r="AA30" s="2"/>
      <c r="AB30" s="2"/>
      <c r="AC30" s="2"/>
      <c r="AD30" s="2"/>
      <c r="AE30" s="2"/>
    </row>
    <row r="31" spans="1:31">
      <c r="A31" s="11">
        <v>3</v>
      </c>
      <c r="B31" s="11" t="s">
        <v>302</v>
      </c>
      <c r="C31" s="11" t="s">
        <v>26</v>
      </c>
      <c r="D31" s="11" t="s">
        <v>219</v>
      </c>
      <c r="E31" s="51" t="s">
        <v>45</v>
      </c>
      <c r="F31" s="51" t="s">
        <v>367</v>
      </c>
      <c r="G31" s="11" t="s">
        <v>255</v>
      </c>
      <c r="H31" s="11" t="s">
        <v>260</v>
      </c>
      <c r="I31" s="11" t="s">
        <v>352</v>
      </c>
      <c r="J31" s="11" t="s">
        <v>352</v>
      </c>
      <c r="K31" s="11" t="s">
        <v>977</v>
      </c>
      <c r="L31" s="11" t="s">
        <v>175</v>
      </c>
      <c r="M31" s="39">
        <v>2709.09</v>
      </c>
      <c r="N31" s="19"/>
      <c r="O31" s="19" t="s">
        <v>491</v>
      </c>
      <c r="P31" s="11"/>
      <c r="Q31" s="12" t="s">
        <v>117</v>
      </c>
      <c r="R31" s="12" t="s">
        <v>15</v>
      </c>
      <c r="S31" s="13">
        <v>45005</v>
      </c>
      <c r="T31" s="70" t="s">
        <v>309</v>
      </c>
      <c r="U31" s="72">
        <v>240</v>
      </c>
      <c r="V31" s="327"/>
      <c r="W31" s="354"/>
      <c r="X31" s="1"/>
      <c r="Y31" s="2"/>
      <c r="Z31" s="2"/>
      <c r="AA31" s="2"/>
      <c r="AB31" s="2"/>
      <c r="AC31" s="2"/>
      <c r="AD31" s="2"/>
      <c r="AE31" s="2"/>
    </row>
    <row r="32" spans="1:31" s="317" customFormat="1">
      <c r="A32" s="308">
        <v>4</v>
      </c>
      <c r="B32" s="308" t="s">
        <v>303</v>
      </c>
      <c r="C32" s="308" t="s">
        <v>14</v>
      </c>
      <c r="D32" s="308" t="s">
        <v>204</v>
      </c>
      <c r="E32" s="318" t="s">
        <v>45</v>
      </c>
      <c r="F32" s="318" t="s">
        <v>367</v>
      </c>
      <c r="G32" s="308" t="s">
        <v>255</v>
      </c>
      <c r="H32" s="308" t="s">
        <v>260</v>
      </c>
      <c r="I32" s="308" t="s">
        <v>331</v>
      </c>
      <c r="J32" s="308" t="s">
        <v>331</v>
      </c>
      <c r="K32" s="308" t="s">
        <v>978</v>
      </c>
      <c r="L32" s="308" t="s">
        <v>175</v>
      </c>
      <c r="M32" s="311">
        <v>2255.08</v>
      </c>
      <c r="N32" s="320" t="str">
        <f>IF(COUNTA(P32)=1,VLOOKUP(A32,'[1]CUSTOS VEICULO-MOTORISTA'!$A$2:$C$17,3,FALSE),"-")</f>
        <v>-</v>
      </c>
      <c r="O32" s="320"/>
      <c r="P32" s="308"/>
      <c r="Q32" s="319" t="s">
        <v>74</v>
      </c>
      <c r="R32" s="319" t="s">
        <v>15</v>
      </c>
      <c r="S32" s="313">
        <v>44928</v>
      </c>
      <c r="T32" s="321" t="s">
        <v>309</v>
      </c>
      <c r="U32" s="314">
        <v>240</v>
      </c>
      <c r="V32" s="327"/>
      <c r="W32" s="354"/>
      <c r="X32" s="315"/>
      <c r="Y32" s="316"/>
      <c r="Z32" s="316"/>
      <c r="AA32" s="316"/>
      <c r="AB32" s="316"/>
      <c r="AC32" s="316"/>
      <c r="AD32" s="316"/>
      <c r="AE32" s="316"/>
    </row>
    <row r="33" spans="1:34" s="317" customFormat="1">
      <c r="A33" s="308">
        <v>5</v>
      </c>
      <c r="B33" s="319" t="s">
        <v>306</v>
      </c>
      <c r="C33" s="308" t="s">
        <v>27</v>
      </c>
      <c r="D33" s="318" t="s">
        <v>28</v>
      </c>
      <c r="E33" s="318" t="s">
        <v>45</v>
      </c>
      <c r="F33" s="318" t="s">
        <v>367</v>
      </c>
      <c r="G33" s="308" t="s">
        <v>255</v>
      </c>
      <c r="H33" s="308" t="s">
        <v>266</v>
      </c>
      <c r="I33" s="308" t="s">
        <v>344</v>
      </c>
      <c r="J33" s="308" t="s">
        <v>344</v>
      </c>
      <c r="K33" s="308" t="s">
        <v>979</v>
      </c>
      <c r="L33" s="308" t="s">
        <v>175</v>
      </c>
      <c r="M33" s="311">
        <v>8500</v>
      </c>
      <c r="N33" s="320" t="str">
        <f>IF(COUNTA(P33)=1,VLOOKUP(A33,'[1]CUSTOS VEICULO-MOTORISTA'!$A$2:$C$17,3,FALSE),"-")</f>
        <v>-</v>
      </c>
      <c r="O33" s="320" t="s">
        <v>492</v>
      </c>
      <c r="P33" s="308"/>
      <c r="Q33" s="319" t="s">
        <v>29</v>
      </c>
      <c r="R33" s="319" t="s">
        <v>15</v>
      </c>
      <c r="S33" s="313">
        <v>44008</v>
      </c>
      <c r="T33" s="321" t="s">
        <v>310</v>
      </c>
      <c r="U33" s="314">
        <v>332</v>
      </c>
      <c r="V33" s="327"/>
      <c r="W33" s="354"/>
      <c r="X33" s="345"/>
      <c r="Y33" s="346"/>
      <c r="Z33" s="346"/>
      <c r="AA33" s="346"/>
      <c r="AB33" s="346"/>
      <c r="AC33" s="346"/>
      <c r="AD33" s="346"/>
      <c r="AE33" s="346"/>
      <c r="AF33" s="346"/>
      <c r="AG33" s="346"/>
      <c r="AH33" s="347"/>
    </row>
    <row r="34" spans="1:34">
      <c r="A34" s="11">
        <v>6</v>
      </c>
      <c r="B34" s="11" t="s">
        <v>303</v>
      </c>
      <c r="C34" s="11" t="s">
        <v>14</v>
      </c>
      <c r="D34" s="51" t="s">
        <v>30</v>
      </c>
      <c r="E34" s="51" t="s">
        <v>48</v>
      </c>
      <c r="F34" s="51" t="s">
        <v>248</v>
      </c>
      <c r="G34" s="11" t="s">
        <v>184</v>
      </c>
      <c r="H34" s="11" t="s">
        <v>259</v>
      </c>
      <c r="I34" s="11" t="s">
        <v>352</v>
      </c>
      <c r="J34" s="11" t="s">
        <v>352</v>
      </c>
      <c r="K34" s="11" t="s">
        <v>259</v>
      </c>
      <c r="L34" s="11" t="s">
        <v>175</v>
      </c>
      <c r="M34" s="39">
        <v>2255.08</v>
      </c>
      <c r="N34" s="19" t="str">
        <f>IF(COUNTA(P34)=1,VLOOKUP(A34,'[1]CUSTOS VEICULO-MOTORISTA'!$A$2:$C$17,3,FALSE),"-")</f>
        <v>-</v>
      </c>
      <c r="O34" s="19" t="s">
        <v>493</v>
      </c>
      <c r="P34" s="11"/>
      <c r="Q34" s="12" t="s">
        <v>25</v>
      </c>
      <c r="R34" s="12" t="s">
        <v>15</v>
      </c>
      <c r="S34" s="13">
        <v>43592</v>
      </c>
      <c r="T34" s="70" t="s">
        <v>309</v>
      </c>
      <c r="U34" s="72">
        <v>192</v>
      </c>
      <c r="V34" s="327"/>
      <c r="W34" s="354"/>
      <c r="X34" s="348"/>
      <c r="Y34" s="349"/>
      <c r="Z34" s="352"/>
      <c r="AA34" s="338"/>
      <c r="AB34" s="338"/>
      <c r="AC34" s="338"/>
      <c r="AD34" s="338"/>
      <c r="AE34" s="338"/>
      <c r="AF34" s="338"/>
      <c r="AG34" s="338"/>
      <c r="AH34" s="337"/>
    </row>
    <row r="35" spans="1:34">
      <c r="A35" s="11">
        <v>7</v>
      </c>
      <c r="B35" s="11" t="s">
        <v>303</v>
      </c>
      <c r="C35" s="11" t="s">
        <v>14</v>
      </c>
      <c r="D35" s="51" t="s">
        <v>201</v>
      </c>
      <c r="E35" s="51" t="s">
        <v>45</v>
      </c>
      <c r="F35" s="51" t="s">
        <v>367</v>
      </c>
      <c r="G35" s="11" t="s">
        <v>255</v>
      </c>
      <c r="H35" s="11" t="s">
        <v>266</v>
      </c>
      <c r="I35" s="11" t="s">
        <v>346</v>
      </c>
      <c r="J35" s="11" t="s">
        <v>346</v>
      </c>
      <c r="K35" s="11" t="s">
        <v>266</v>
      </c>
      <c r="L35" s="11" t="s">
        <v>175</v>
      </c>
      <c r="M35" s="39">
        <v>2255.08</v>
      </c>
      <c r="N35" s="19" t="str">
        <f>IF(COUNTA(P35)=1,VLOOKUP(A35,'[1]CUSTOS VEICULO-MOTORISTA'!$A$2:$C$17,3,FALSE),"-")</f>
        <v>-</v>
      </c>
      <c r="O35" s="19"/>
      <c r="P35" s="11"/>
      <c r="Q35" s="12" t="s">
        <v>74</v>
      </c>
      <c r="R35" s="12" t="s">
        <v>15</v>
      </c>
      <c r="S35" s="13">
        <v>44924</v>
      </c>
      <c r="T35" s="70" t="s">
        <v>309</v>
      </c>
      <c r="U35" s="72">
        <v>174</v>
      </c>
      <c r="V35" s="327"/>
      <c r="W35" s="354"/>
      <c r="X35" s="350"/>
      <c r="Y35" s="351"/>
      <c r="Z35" s="2"/>
      <c r="AA35" s="2"/>
      <c r="AB35" s="2"/>
      <c r="AC35" s="2"/>
      <c r="AD35" s="2"/>
      <c r="AE35" s="2"/>
    </row>
    <row r="36" spans="1:34">
      <c r="A36" s="11">
        <v>8</v>
      </c>
      <c r="B36" s="11" t="s">
        <v>302</v>
      </c>
      <c r="C36" s="11" t="s">
        <v>26</v>
      </c>
      <c r="D36" s="51" t="s">
        <v>32</v>
      </c>
      <c r="E36" s="51" t="s">
        <v>45</v>
      </c>
      <c r="F36" s="51" t="s">
        <v>367</v>
      </c>
      <c r="G36" s="11" t="s">
        <v>255</v>
      </c>
      <c r="H36" s="11" t="s">
        <v>266</v>
      </c>
      <c r="I36" s="11" t="s">
        <v>269</v>
      </c>
      <c r="J36" s="11" t="s">
        <v>269</v>
      </c>
      <c r="K36" s="11" t="s">
        <v>266</v>
      </c>
      <c r="L36" s="11" t="s">
        <v>175</v>
      </c>
      <c r="M36" s="39">
        <v>2709.09</v>
      </c>
      <c r="N36" s="19" t="str">
        <f>IF(COUNTA(P36)=1,VLOOKUP(A36,'[1]CUSTOS VEICULO-MOTORISTA'!$A$2:$C$17,3,FALSE),"-")</f>
        <v>-</v>
      </c>
      <c r="O36" s="19" t="s">
        <v>494</v>
      </c>
      <c r="P36" s="11"/>
      <c r="Q36" s="12" t="s">
        <v>25</v>
      </c>
      <c r="R36" s="12" t="s">
        <v>15</v>
      </c>
      <c r="S36" s="13">
        <v>43606</v>
      </c>
      <c r="T36" s="70" t="s">
        <v>309</v>
      </c>
      <c r="U36" s="72">
        <v>176</v>
      </c>
      <c r="V36" s="327"/>
      <c r="W36" s="354"/>
      <c r="X36" s="336"/>
      <c r="Y36" s="337"/>
      <c r="Z36" s="2"/>
      <c r="AA36" s="2"/>
      <c r="AB36" s="2"/>
      <c r="AC36" s="2"/>
      <c r="AD36" s="71">
        <v>79269.119999999995</v>
      </c>
      <c r="AE36" s="2"/>
    </row>
    <row r="37" spans="1:34">
      <c r="A37" s="11">
        <v>9</v>
      </c>
      <c r="B37" s="11" t="s">
        <v>302</v>
      </c>
      <c r="C37" s="11" t="s">
        <v>33</v>
      </c>
      <c r="D37" s="51" t="s">
        <v>34</v>
      </c>
      <c r="E37" s="51" t="s">
        <v>45</v>
      </c>
      <c r="F37" s="51" t="s">
        <v>367</v>
      </c>
      <c r="G37" s="11" t="s">
        <v>255</v>
      </c>
      <c r="H37" s="11" t="s">
        <v>266</v>
      </c>
      <c r="I37" s="11" t="s">
        <v>347</v>
      </c>
      <c r="J37" s="11" t="s">
        <v>347</v>
      </c>
      <c r="K37" s="11" t="s">
        <v>980</v>
      </c>
      <c r="L37" s="11" t="s">
        <v>175</v>
      </c>
      <c r="M37" s="39">
        <v>4014.33</v>
      </c>
      <c r="N37" s="19" t="str">
        <f>IF(COUNTA(P37)=1,VLOOKUP(A37,'[1]CUSTOS VEICULO-MOTORISTA'!$A$2:$C$17,3,FALSE),"-")</f>
        <v>-</v>
      </c>
      <c r="O37" s="19" t="s">
        <v>492</v>
      </c>
      <c r="P37" s="11"/>
      <c r="Q37" s="12" t="s">
        <v>23</v>
      </c>
      <c r="R37" s="12" t="s">
        <v>15</v>
      </c>
      <c r="S37" s="13">
        <v>43298</v>
      </c>
      <c r="T37" s="70" t="s">
        <v>309</v>
      </c>
      <c r="U37" s="72">
        <v>250</v>
      </c>
      <c r="V37" s="327"/>
      <c r="W37" s="354"/>
      <c r="X37" s="336"/>
      <c r="Y37" s="337"/>
      <c r="Z37" s="2"/>
      <c r="AA37" s="2"/>
      <c r="AB37" s="2"/>
      <c r="AC37" s="2"/>
      <c r="AD37" s="2"/>
      <c r="AE37" s="2"/>
    </row>
    <row r="38" spans="1:34">
      <c r="A38" s="11">
        <v>10</v>
      </c>
      <c r="B38" s="11" t="s">
        <v>302</v>
      </c>
      <c r="C38" s="11" t="s">
        <v>33</v>
      </c>
      <c r="D38" s="51" t="s">
        <v>188</v>
      </c>
      <c r="E38" s="51" t="s">
        <v>45</v>
      </c>
      <c r="F38" s="51" t="s">
        <v>367</v>
      </c>
      <c r="G38" s="11" t="s">
        <v>255</v>
      </c>
      <c r="H38" s="11" t="s">
        <v>266</v>
      </c>
      <c r="I38" s="11" t="s">
        <v>346</v>
      </c>
      <c r="J38" s="11" t="s">
        <v>346</v>
      </c>
      <c r="K38" s="11" t="s">
        <v>979</v>
      </c>
      <c r="L38" s="11" t="s">
        <v>175</v>
      </c>
      <c r="M38" s="39">
        <v>4014.33</v>
      </c>
      <c r="N38" s="19" t="str">
        <f>IF(COUNTA(P38)=1,VLOOKUP(A38,'[1]CUSTOS VEICULO-MOTORISTA'!$A$2:$C$17,3,FALSE),"-")</f>
        <v>-</v>
      </c>
      <c r="O38" s="19" t="s">
        <v>495</v>
      </c>
      <c r="P38" s="11"/>
      <c r="Q38" s="12" t="s">
        <v>35</v>
      </c>
      <c r="R38" s="12"/>
      <c r="S38" s="13">
        <v>44526</v>
      </c>
      <c r="T38" s="70" t="s">
        <v>309</v>
      </c>
      <c r="U38" s="72">
        <v>427</v>
      </c>
      <c r="V38" s="327"/>
      <c r="W38" s="354"/>
      <c r="X38" s="336"/>
      <c r="Y38" s="337"/>
      <c r="Z38" s="2"/>
      <c r="AA38" s="2"/>
      <c r="AB38" s="2"/>
      <c r="AC38" s="2"/>
      <c r="AD38" s="2"/>
      <c r="AE38" s="2"/>
    </row>
    <row r="39" spans="1:34">
      <c r="A39" s="11">
        <v>11</v>
      </c>
      <c r="B39" s="11" t="s">
        <v>303</v>
      </c>
      <c r="C39" s="11" t="s">
        <v>14</v>
      </c>
      <c r="D39" s="11" t="s">
        <v>202</v>
      </c>
      <c r="E39" s="11" t="s">
        <v>48</v>
      </c>
      <c r="F39" s="11" t="s">
        <v>248</v>
      </c>
      <c r="G39" s="11" t="s">
        <v>184</v>
      </c>
      <c r="H39" s="11" t="s">
        <v>247</v>
      </c>
      <c r="I39" s="11" t="s">
        <v>331</v>
      </c>
      <c r="J39" s="11" t="s">
        <v>331</v>
      </c>
      <c r="K39" s="11" t="s">
        <v>78</v>
      </c>
      <c r="L39" s="11" t="s">
        <v>175</v>
      </c>
      <c r="M39" s="39">
        <v>2255.08</v>
      </c>
      <c r="N39" s="19" t="s">
        <v>10</v>
      </c>
      <c r="O39" s="19" t="s">
        <v>496</v>
      </c>
      <c r="P39" s="11"/>
      <c r="Q39" s="12" t="s">
        <v>74</v>
      </c>
      <c r="R39" s="12" t="s">
        <v>15</v>
      </c>
      <c r="S39" s="13">
        <v>44924</v>
      </c>
      <c r="T39" s="70" t="s">
        <v>309</v>
      </c>
      <c r="U39" s="72">
        <v>135</v>
      </c>
      <c r="V39" s="327"/>
      <c r="W39" s="354"/>
      <c r="X39" s="49"/>
      <c r="Y39" s="1"/>
      <c r="Z39" s="2"/>
      <c r="AA39" s="2"/>
      <c r="AB39" s="2"/>
      <c r="AC39" s="2"/>
      <c r="AD39" s="2"/>
      <c r="AE39" s="2"/>
    </row>
    <row r="40" spans="1:34" ht="21" customHeight="1">
      <c r="A40" s="11">
        <v>12</v>
      </c>
      <c r="B40" s="11" t="s">
        <v>302</v>
      </c>
      <c r="C40" s="11" t="s">
        <v>33</v>
      </c>
      <c r="D40" s="11" t="s">
        <v>36</v>
      </c>
      <c r="E40" s="11" t="s">
        <v>45</v>
      </c>
      <c r="F40" s="11" t="s">
        <v>356</v>
      </c>
      <c r="G40" s="11" t="s">
        <v>357</v>
      </c>
      <c r="H40" s="11" t="s">
        <v>357</v>
      </c>
      <c r="I40" s="11" t="s">
        <v>331</v>
      </c>
      <c r="J40" s="11" t="s">
        <v>331</v>
      </c>
      <c r="K40" s="11" t="s">
        <v>355</v>
      </c>
      <c r="L40" s="11" t="s">
        <v>175</v>
      </c>
      <c r="M40" s="39">
        <v>4014.33</v>
      </c>
      <c r="N40" s="19" t="str">
        <f>IF(COUNTA(P40)=1,VLOOKUP(A40,'[1]CUSTOS VEICULO-MOTORISTA'!$A$2:$C$17,3,FALSE),"-")</f>
        <v>-</v>
      </c>
      <c r="O40" s="19" t="s">
        <v>497</v>
      </c>
      <c r="P40" s="11"/>
      <c r="Q40" s="12" t="s">
        <v>23</v>
      </c>
      <c r="R40" s="12" t="s">
        <v>15</v>
      </c>
      <c r="S40" s="13">
        <v>43298</v>
      </c>
      <c r="T40" s="70" t="s">
        <v>309</v>
      </c>
      <c r="U40" s="72">
        <v>100</v>
      </c>
      <c r="V40" s="327"/>
      <c r="W40" s="354"/>
      <c r="X40" s="1"/>
      <c r="Y40" s="2"/>
      <c r="Z40" s="2"/>
      <c r="AA40" s="2"/>
      <c r="AB40" s="2"/>
      <c r="AC40" s="2"/>
      <c r="AD40" s="2"/>
      <c r="AE40" s="2"/>
    </row>
    <row r="41" spans="1:34" ht="20.25" customHeight="1">
      <c r="A41" s="11">
        <v>13</v>
      </c>
      <c r="B41" s="12" t="s">
        <v>306</v>
      </c>
      <c r="C41" s="12" t="s">
        <v>22</v>
      </c>
      <c r="D41" s="12" t="s">
        <v>39</v>
      </c>
      <c r="E41" s="12" t="s">
        <v>48</v>
      </c>
      <c r="F41" s="51" t="s">
        <v>248</v>
      </c>
      <c r="G41" s="11" t="s">
        <v>184</v>
      </c>
      <c r="H41" s="11" t="s">
        <v>259</v>
      </c>
      <c r="I41" s="11" t="s">
        <v>352</v>
      </c>
      <c r="J41" s="11" t="s">
        <v>352</v>
      </c>
      <c r="K41" s="11" t="s">
        <v>280</v>
      </c>
      <c r="L41" s="11" t="s">
        <v>175</v>
      </c>
      <c r="M41" s="39">
        <v>8500</v>
      </c>
      <c r="N41" s="19"/>
      <c r="O41" s="19" t="s">
        <v>498</v>
      </c>
      <c r="P41" s="11"/>
      <c r="Q41" s="12" t="s">
        <v>25</v>
      </c>
      <c r="R41" s="12" t="s">
        <v>15</v>
      </c>
      <c r="S41" s="13">
        <v>44074</v>
      </c>
      <c r="T41" s="70" t="s">
        <v>310</v>
      </c>
      <c r="U41" s="72">
        <v>260</v>
      </c>
      <c r="V41" s="327"/>
      <c r="W41" s="354"/>
      <c r="X41" s="1"/>
      <c r="Y41" s="2"/>
      <c r="Z41" s="2"/>
      <c r="AA41" s="2"/>
      <c r="AB41" s="2"/>
      <c r="AC41" s="2"/>
      <c r="AD41" s="2"/>
      <c r="AE41" s="2"/>
      <c r="AF41" s="2"/>
    </row>
    <row r="42" spans="1:34" ht="18.75" customHeight="1">
      <c r="A42" s="11">
        <v>14</v>
      </c>
      <c r="B42" s="12" t="s">
        <v>303</v>
      </c>
      <c r="C42" s="12" t="s">
        <v>14</v>
      </c>
      <c r="D42" s="12" t="s">
        <v>215</v>
      </c>
      <c r="E42" s="11" t="s">
        <v>48</v>
      </c>
      <c r="F42" s="11" t="s">
        <v>248</v>
      </c>
      <c r="G42" s="11" t="s">
        <v>184</v>
      </c>
      <c r="H42" s="11" t="s">
        <v>280</v>
      </c>
      <c r="I42" s="11" t="s">
        <v>353</v>
      </c>
      <c r="J42" s="11" t="s">
        <v>353</v>
      </c>
      <c r="K42" s="11" t="s">
        <v>283</v>
      </c>
      <c r="L42" s="11" t="s">
        <v>175</v>
      </c>
      <c r="M42" s="39">
        <v>2255.08</v>
      </c>
      <c r="N42" s="19" t="s">
        <v>10</v>
      </c>
      <c r="O42" s="19"/>
      <c r="P42" s="11"/>
      <c r="Q42" s="12" t="s">
        <v>74</v>
      </c>
      <c r="R42" s="12" t="s">
        <v>15</v>
      </c>
      <c r="S42" s="13">
        <v>44952</v>
      </c>
      <c r="T42" s="70" t="s">
        <v>309</v>
      </c>
      <c r="U42" s="72">
        <v>94</v>
      </c>
      <c r="V42" s="327"/>
      <c r="W42" s="354"/>
      <c r="X42" s="1"/>
      <c r="Y42" s="2"/>
      <c r="Z42" s="2"/>
      <c r="AA42" s="2"/>
      <c r="AB42" s="2"/>
      <c r="AC42" s="2"/>
      <c r="AD42" s="2"/>
      <c r="AE42" s="2"/>
      <c r="AF42" s="2"/>
    </row>
    <row r="43" spans="1:34" s="317" customFormat="1" ht="18.75" customHeight="1">
      <c r="A43" s="308">
        <v>15</v>
      </c>
      <c r="B43" s="319" t="s">
        <v>306</v>
      </c>
      <c r="C43" s="319" t="s">
        <v>22</v>
      </c>
      <c r="D43" s="319" t="s">
        <v>41</v>
      </c>
      <c r="E43" s="319" t="s">
        <v>45</v>
      </c>
      <c r="F43" s="308" t="s">
        <v>250</v>
      </c>
      <c r="G43" s="308" t="s">
        <v>123</v>
      </c>
      <c r="H43" s="308" t="s">
        <v>257</v>
      </c>
      <c r="I43" s="308" t="s">
        <v>331</v>
      </c>
      <c r="J43" s="308" t="s">
        <v>331</v>
      </c>
      <c r="K43" s="308" t="s">
        <v>363</v>
      </c>
      <c r="L43" s="308" t="s">
        <v>175</v>
      </c>
      <c r="M43" s="311">
        <v>8500</v>
      </c>
      <c r="N43" s="320" t="s">
        <v>10</v>
      </c>
      <c r="O43" s="320" t="s">
        <v>499</v>
      </c>
      <c r="P43" s="308"/>
      <c r="Q43" s="319" t="s">
        <v>29</v>
      </c>
      <c r="R43" s="319" t="s">
        <v>38</v>
      </c>
      <c r="S43" s="313">
        <v>44048</v>
      </c>
      <c r="T43" s="321" t="s">
        <v>310</v>
      </c>
      <c r="U43" s="314">
        <v>160</v>
      </c>
      <c r="V43" s="327"/>
      <c r="W43" s="354"/>
      <c r="X43" s="315"/>
      <c r="Y43" s="316"/>
      <c r="Z43" s="316"/>
      <c r="AA43" s="316"/>
      <c r="AB43" s="316"/>
      <c r="AC43" s="316"/>
      <c r="AD43" s="316"/>
      <c r="AE43" s="316"/>
    </row>
    <row r="44" spans="1:34" ht="18.75" customHeight="1">
      <c r="A44" s="11">
        <v>16</v>
      </c>
      <c r="B44" s="12" t="s">
        <v>306</v>
      </c>
      <c r="C44" s="12" t="s">
        <v>22</v>
      </c>
      <c r="D44" s="12" t="s">
        <v>42</v>
      </c>
      <c r="E44" s="12" t="s">
        <v>45</v>
      </c>
      <c r="F44" s="11" t="s">
        <v>250</v>
      </c>
      <c r="G44" s="11" t="s">
        <v>123</v>
      </c>
      <c r="H44" s="11" t="s">
        <v>194</v>
      </c>
      <c r="I44" s="11" t="s">
        <v>331</v>
      </c>
      <c r="J44" s="11" t="s">
        <v>331</v>
      </c>
      <c r="K44" s="11" t="s">
        <v>194</v>
      </c>
      <c r="L44" s="11" t="s">
        <v>175</v>
      </c>
      <c r="M44" s="39">
        <v>8500</v>
      </c>
      <c r="N44" s="19" t="str">
        <f>IF(COUNTA(P44)=1,VLOOKUP(A44,'[1]CUSTOS VEICULO-MOTORISTA'!$A$2:$C$17,3,FALSE),"-")</f>
        <v>-</v>
      </c>
      <c r="O44" s="19" t="s">
        <v>500</v>
      </c>
      <c r="P44" s="11"/>
      <c r="Q44" s="12" t="s">
        <v>23</v>
      </c>
      <c r="R44" s="12" t="s">
        <v>38</v>
      </c>
      <c r="S44" s="13">
        <v>43868</v>
      </c>
      <c r="T44" s="70" t="s">
        <v>310</v>
      </c>
      <c r="U44" s="72">
        <v>410</v>
      </c>
      <c r="V44" s="327"/>
      <c r="W44" s="354"/>
      <c r="X44" s="1"/>
      <c r="Y44" s="2"/>
      <c r="Z44" s="2"/>
      <c r="AA44" s="2"/>
      <c r="AB44" s="2"/>
      <c r="AC44" s="2"/>
      <c r="AD44" s="2"/>
      <c r="AE44" s="2"/>
    </row>
    <row r="45" spans="1:34" ht="18.75" customHeight="1">
      <c r="A45" s="11">
        <v>17</v>
      </c>
      <c r="B45" s="12" t="s">
        <v>303</v>
      </c>
      <c r="C45" s="12" t="s">
        <v>14</v>
      </c>
      <c r="D45" s="12" t="s">
        <v>43</v>
      </c>
      <c r="E45" s="51" t="s">
        <v>45</v>
      </c>
      <c r="F45" s="51" t="s">
        <v>367</v>
      </c>
      <c r="G45" s="11" t="s">
        <v>255</v>
      </c>
      <c r="H45" s="11" t="s">
        <v>262</v>
      </c>
      <c r="I45" s="11" t="s">
        <v>350</v>
      </c>
      <c r="J45" s="11" t="s">
        <v>350</v>
      </c>
      <c r="K45" s="11" t="s">
        <v>360</v>
      </c>
      <c r="L45" s="11" t="s">
        <v>175</v>
      </c>
      <c r="M45" s="39">
        <v>2255.08</v>
      </c>
      <c r="N45" s="19" t="str">
        <f>IF(COUNTA(P45)=1,VLOOKUP(A45,'[1]CUSTOS VEICULO-MOTORISTA'!$A$2:$C$17,3,FALSE),"-")</f>
        <v>-</v>
      </c>
      <c r="O45" s="19" t="s">
        <v>501</v>
      </c>
      <c r="P45" s="11"/>
      <c r="Q45" s="12" t="s">
        <v>31</v>
      </c>
      <c r="R45" s="12" t="s">
        <v>13</v>
      </c>
      <c r="S45" s="13">
        <v>43683</v>
      </c>
      <c r="T45" s="70" t="s">
        <v>309</v>
      </c>
      <c r="U45" s="72">
        <v>140</v>
      </c>
      <c r="V45" s="327"/>
      <c r="W45" s="354"/>
      <c r="X45" s="336"/>
      <c r="Y45" s="337"/>
      <c r="Z45" s="2"/>
      <c r="AA45" s="2"/>
      <c r="AB45" s="2"/>
      <c r="AC45" s="2"/>
      <c r="AD45" s="2"/>
      <c r="AE45" s="2"/>
    </row>
    <row r="46" spans="1:34" ht="18.75" customHeight="1">
      <c r="A46" s="339" t="s">
        <v>46</v>
      </c>
      <c r="B46" s="340"/>
      <c r="C46" s="340"/>
      <c r="D46" s="340"/>
      <c r="E46" s="341"/>
      <c r="F46" s="84"/>
      <c r="G46" s="84"/>
      <c r="H46" s="84"/>
      <c r="I46" s="84"/>
      <c r="J46" s="84"/>
      <c r="K46" s="84"/>
      <c r="L46" s="144" t="s">
        <v>175</v>
      </c>
      <c r="M46" s="40">
        <f>SUM(M29:M45)</f>
        <v>75746.73000000001</v>
      </c>
      <c r="N46" s="40">
        <f>SUM(N29:N45)</f>
        <v>3880.57</v>
      </c>
      <c r="O46" s="15"/>
      <c r="P46" s="16"/>
      <c r="Q46" s="17"/>
      <c r="R46" s="17"/>
      <c r="S46" s="18"/>
      <c r="T46" s="101" t="s">
        <v>373</v>
      </c>
      <c r="U46" s="157">
        <f>SUM(U29:U45)</f>
        <v>3924</v>
      </c>
      <c r="V46" s="329"/>
      <c r="W46" s="355"/>
      <c r="X46" s="336"/>
      <c r="Y46" s="337"/>
      <c r="Z46" s="2"/>
      <c r="AA46" s="2"/>
      <c r="AB46" s="2"/>
      <c r="AC46" s="2"/>
      <c r="AD46" s="2"/>
      <c r="AE46" s="2"/>
    </row>
    <row r="47" spans="1:34" ht="18.75" customHeight="1">
      <c r="A47" s="12">
        <v>1</v>
      </c>
      <c r="B47" s="12" t="s">
        <v>303</v>
      </c>
      <c r="C47" s="12" t="s">
        <v>14</v>
      </c>
      <c r="D47" s="12" t="s">
        <v>49</v>
      </c>
      <c r="E47" s="12" t="s">
        <v>45</v>
      </c>
      <c r="F47" s="11" t="s">
        <v>250</v>
      </c>
      <c r="G47" s="11" t="s">
        <v>123</v>
      </c>
      <c r="H47" s="11" t="s">
        <v>257</v>
      </c>
      <c r="I47" s="11" t="s">
        <v>331</v>
      </c>
      <c r="J47" s="11" t="s">
        <v>331</v>
      </c>
      <c r="K47" s="11" t="s">
        <v>277</v>
      </c>
      <c r="L47" s="11" t="s">
        <v>180</v>
      </c>
      <c r="M47" s="39">
        <v>2255.08</v>
      </c>
      <c r="N47" s="19"/>
      <c r="O47" s="19" t="s">
        <v>502</v>
      </c>
      <c r="P47" s="19"/>
      <c r="Q47" s="12" t="s">
        <v>23</v>
      </c>
      <c r="R47" s="12" t="s">
        <v>15</v>
      </c>
      <c r="S47" s="13">
        <v>43312</v>
      </c>
      <c r="T47" s="70" t="s">
        <v>309</v>
      </c>
      <c r="U47" s="72">
        <v>112</v>
      </c>
      <c r="V47" s="333">
        <f>SUM(M57+N57)</f>
        <v>37115.680000000008</v>
      </c>
      <c r="W47" s="333"/>
      <c r="X47" s="338"/>
      <c r="Y47" s="337"/>
      <c r="Z47" s="2"/>
      <c r="AA47" s="2"/>
      <c r="AB47" s="2"/>
      <c r="AC47" s="2"/>
      <c r="AD47" s="2"/>
      <c r="AE47" s="2"/>
    </row>
    <row r="48" spans="1:34" ht="18.75" customHeight="1">
      <c r="A48" s="12">
        <v>2</v>
      </c>
      <c r="B48" s="12" t="s">
        <v>303</v>
      </c>
      <c r="C48" s="12" t="s">
        <v>14</v>
      </c>
      <c r="D48" s="12" t="s">
        <v>50</v>
      </c>
      <c r="E48" s="51" t="s">
        <v>45</v>
      </c>
      <c r="F48" s="51" t="s">
        <v>183</v>
      </c>
      <c r="G48" s="11" t="s">
        <v>255</v>
      </c>
      <c r="H48" s="11" t="s">
        <v>255</v>
      </c>
      <c r="I48" s="11" t="s">
        <v>340</v>
      </c>
      <c r="J48" s="11" t="s">
        <v>340</v>
      </c>
      <c r="K48" s="11" t="s">
        <v>255</v>
      </c>
      <c r="L48" s="11" t="s">
        <v>180</v>
      </c>
      <c r="M48" s="39">
        <v>2255.08</v>
      </c>
      <c r="N48" s="19" t="str">
        <f>IF(COUNTA(P48)=1,VLOOKUP(A48,'[1]CUSTOS VEICULO-MOTORISTA'!$A$2:$C$17,3,FALSE),"-")</f>
        <v>-</v>
      </c>
      <c r="O48" s="19" t="s">
        <v>503</v>
      </c>
      <c r="P48" s="11"/>
      <c r="Q48" s="12" t="s">
        <v>31</v>
      </c>
      <c r="R48" s="12" t="s">
        <v>15</v>
      </c>
      <c r="S48" s="13">
        <v>44588</v>
      </c>
      <c r="T48" s="70" t="s">
        <v>309</v>
      </c>
      <c r="U48" s="72">
        <v>192</v>
      </c>
      <c r="V48" s="333"/>
      <c r="W48" s="333"/>
      <c r="X48" s="338"/>
      <c r="Y48" s="337"/>
      <c r="Z48" s="2"/>
      <c r="AA48" s="2"/>
      <c r="AB48" s="2"/>
      <c r="AC48" s="2"/>
      <c r="AD48" s="2"/>
      <c r="AE48" s="2"/>
    </row>
    <row r="49" spans="1:31" ht="18.75" customHeight="1">
      <c r="A49" s="12">
        <v>3</v>
      </c>
      <c r="B49" s="12" t="s">
        <v>303</v>
      </c>
      <c r="C49" s="12" t="s">
        <v>14</v>
      </c>
      <c r="D49" s="12" t="s">
        <v>216</v>
      </c>
      <c r="E49" s="51" t="s">
        <v>82</v>
      </c>
      <c r="F49" s="51" t="s">
        <v>244</v>
      </c>
      <c r="G49" s="11" t="s">
        <v>100</v>
      </c>
      <c r="H49" s="73" t="s">
        <v>331</v>
      </c>
      <c r="I49" s="11" t="s">
        <v>331</v>
      </c>
      <c r="J49" s="11" t="s">
        <v>331</v>
      </c>
      <c r="K49" s="73" t="s">
        <v>372</v>
      </c>
      <c r="L49" s="11" t="s">
        <v>180</v>
      </c>
      <c r="M49" s="39">
        <v>2255.08</v>
      </c>
      <c r="N49" s="19" t="s">
        <v>10</v>
      </c>
      <c r="O49" s="19"/>
      <c r="P49" s="11"/>
      <c r="Q49" s="12" t="s">
        <v>74</v>
      </c>
      <c r="R49" s="12" t="s">
        <v>15</v>
      </c>
      <c r="S49" s="69">
        <v>44957</v>
      </c>
      <c r="T49" s="70" t="s">
        <v>309</v>
      </c>
      <c r="U49" s="72">
        <v>180</v>
      </c>
      <c r="V49" s="333"/>
      <c r="W49" s="333"/>
      <c r="X49" s="49"/>
      <c r="Y49" s="1"/>
      <c r="Z49" s="2"/>
      <c r="AA49" s="2"/>
      <c r="AB49" s="2"/>
      <c r="AC49" s="2"/>
      <c r="AD49" s="2"/>
      <c r="AE49" s="2"/>
    </row>
    <row r="50" spans="1:31" s="78" customFormat="1" ht="18.75" customHeight="1">
      <c r="A50" s="12">
        <v>4</v>
      </c>
      <c r="B50" s="11" t="s">
        <v>302</v>
      </c>
      <c r="C50" s="12" t="s">
        <v>91</v>
      </c>
      <c r="D50" s="12" t="s">
        <v>292</v>
      </c>
      <c r="E50" s="51" t="s">
        <v>45</v>
      </c>
      <c r="F50" s="12" t="s">
        <v>250</v>
      </c>
      <c r="G50" s="12" t="s">
        <v>37</v>
      </c>
      <c r="H50" s="12" t="s">
        <v>37</v>
      </c>
      <c r="I50" s="11" t="s">
        <v>331</v>
      </c>
      <c r="J50" s="11" t="s">
        <v>331</v>
      </c>
      <c r="K50" s="12" t="s">
        <v>37</v>
      </c>
      <c r="L50" s="11" t="s">
        <v>180</v>
      </c>
      <c r="M50" s="39">
        <v>2709.09</v>
      </c>
      <c r="N50" s="19"/>
      <c r="O50" s="19" t="s">
        <v>358</v>
      </c>
      <c r="P50" s="11"/>
      <c r="Q50" s="12"/>
      <c r="R50" s="12"/>
      <c r="S50" s="69"/>
      <c r="T50" s="70" t="s">
        <v>309</v>
      </c>
      <c r="U50" s="72">
        <v>110</v>
      </c>
      <c r="V50" s="333"/>
      <c r="W50" s="333"/>
      <c r="X50" s="81"/>
      <c r="Y50" s="79"/>
      <c r="Z50" s="80"/>
      <c r="AA50" s="80"/>
      <c r="AB50" s="80"/>
      <c r="AC50" s="80"/>
      <c r="AD50" s="80"/>
      <c r="AE50" s="80"/>
    </row>
    <row r="51" spans="1:31" ht="18.75" customHeight="1">
      <c r="A51" s="12">
        <v>5</v>
      </c>
      <c r="B51" s="12" t="s">
        <v>306</v>
      </c>
      <c r="C51" s="12" t="s">
        <v>22</v>
      </c>
      <c r="D51" s="12" t="s">
        <v>51</v>
      </c>
      <c r="E51" s="12" t="s">
        <v>45</v>
      </c>
      <c r="F51" s="11" t="s">
        <v>250</v>
      </c>
      <c r="G51" s="11" t="s">
        <v>123</v>
      </c>
      <c r="H51" s="11" t="s">
        <v>257</v>
      </c>
      <c r="I51" s="11" t="s">
        <v>331</v>
      </c>
      <c r="J51" s="11" t="s">
        <v>331</v>
      </c>
      <c r="K51" s="11" t="s">
        <v>363</v>
      </c>
      <c r="L51" s="11" t="s">
        <v>180</v>
      </c>
      <c r="M51" s="39">
        <v>8500</v>
      </c>
      <c r="N51" s="19" t="str">
        <f>IF(COUNTA(P51)=1,VLOOKUP(A51,'[1]CUSTOS VEICULO-MOTORISTA'!$A$2:$C$17,3,FALSE),"-")</f>
        <v>-</v>
      </c>
      <c r="O51" s="19" t="s">
        <v>504</v>
      </c>
      <c r="P51" s="11"/>
      <c r="Q51" s="12" t="s">
        <v>52</v>
      </c>
      <c r="R51" s="12" t="s">
        <v>13</v>
      </c>
      <c r="S51" s="13">
        <v>43003</v>
      </c>
      <c r="T51" s="70" t="s">
        <v>310</v>
      </c>
      <c r="U51" s="72">
        <v>180</v>
      </c>
      <c r="V51" s="333"/>
      <c r="W51" s="333"/>
      <c r="X51" s="338"/>
      <c r="Y51" s="337"/>
      <c r="Z51" s="2"/>
      <c r="AA51" s="2"/>
      <c r="AB51" s="2"/>
      <c r="AC51" s="2"/>
      <c r="AD51" s="2"/>
      <c r="AE51" s="2"/>
    </row>
    <row r="52" spans="1:31" ht="19.5" customHeight="1">
      <c r="A52" s="12">
        <v>6</v>
      </c>
      <c r="B52" s="12" t="s">
        <v>303</v>
      </c>
      <c r="C52" s="12" t="s">
        <v>14</v>
      </c>
      <c r="D52" s="12" t="s">
        <v>1012</v>
      </c>
      <c r="E52" s="12" t="s">
        <v>48</v>
      </c>
      <c r="F52" s="11" t="s">
        <v>243</v>
      </c>
      <c r="G52" s="11" t="s">
        <v>59</v>
      </c>
      <c r="H52" s="11" t="s">
        <v>59</v>
      </c>
      <c r="I52" s="11" t="s">
        <v>331</v>
      </c>
      <c r="J52" s="11" t="s">
        <v>331</v>
      </c>
      <c r="K52" s="11" t="s">
        <v>53</v>
      </c>
      <c r="L52" s="11" t="s">
        <v>180</v>
      </c>
      <c r="M52" s="39">
        <v>2255.08</v>
      </c>
      <c r="N52" s="19">
        <v>3880.57</v>
      </c>
      <c r="O52" s="19"/>
      <c r="P52" s="19" t="s">
        <v>54</v>
      </c>
      <c r="Q52" s="12" t="s">
        <v>31</v>
      </c>
      <c r="R52" s="12" t="s">
        <v>15</v>
      </c>
      <c r="S52" s="13">
        <v>43669</v>
      </c>
      <c r="T52" s="70" t="s">
        <v>309</v>
      </c>
      <c r="U52" s="72">
        <v>240</v>
      </c>
      <c r="V52" s="333"/>
      <c r="W52" s="333"/>
      <c r="X52" s="338"/>
      <c r="Y52" s="337"/>
      <c r="Z52" s="2"/>
      <c r="AA52" s="2"/>
      <c r="AB52" s="2"/>
      <c r="AC52" s="2"/>
      <c r="AD52" s="2"/>
      <c r="AE52" s="2"/>
    </row>
    <row r="53" spans="1:31" ht="19.5" customHeight="1">
      <c r="A53" s="12">
        <v>7</v>
      </c>
      <c r="B53" s="12" t="s">
        <v>305</v>
      </c>
      <c r="C53" s="12" t="s">
        <v>198</v>
      </c>
      <c r="D53" s="12" t="s">
        <v>290</v>
      </c>
      <c r="E53" s="12" t="s">
        <v>48</v>
      </c>
      <c r="F53" s="12" t="s">
        <v>48</v>
      </c>
      <c r="G53" s="11" t="s">
        <v>48</v>
      </c>
      <c r="H53" s="11" t="s">
        <v>48</v>
      </c>
      <c r="I53" s="11" t="s">
        <v>331</v>
      </c>
      <c r="J53" s="11" t="s">
        <v>331</v>
      </c>
      <c r="K53" s="11" t="s">
        <v>48</v>
      </c>
      <c r="L53" s="11" t="s">
        <v>180</v>
      </c>
      <c r="M53" s="39">
        <v>3502.97</v>
      </c>
      <c r="N53" s="19">
        <v>3880.57</v>
      </c>
      <c r="O53" s="19" t="s">
        <v>505</v>
      </c>
      <c r="P53" s="19" t="s">
        <v>220</v>
      </c>
      <c r="Q53" s="12">
        <v>2023</v>
      </c>
      <c r="R53" s="12" t="s">
        <v>15</v>
      </c>
      <c r="S53" s="13">
        <v>45063</v>
      </c>
      <c r="T53" s="70" t="s">
        <v>309</v>
      </c>
      <c r="U53" s="72">
        <v>180</v>
      </c>
      <c r="V53" s="333"/>
      <c r="W53" s="333"/>
      <c r="X53" s="49"/>
      <c r="Y53" s="1"/>
      <c r="Z53" s="2"/>
      <c r="AA53" s="2"/>
      <c r="AB53" s="2"/>
      <c r="AC53" s="2"/>
      <c r="AD53" s="2"/>
      <c r="AE53" s="2"/>
    </row>
    <row r="54" spans="1:31">
      <c r="A54" s="12">
        <v>8</v>
      </c>
      <c r="B54" s="12" t="s">
        <v>303</v>
      </c>
      <c r="C54" s="12" t="s">
        <v>14</v>
      </c>
      <c r="D54" s="12" t="s">
        <v>55</v>
      </c>
      <c r="E54" s="12" t="s">
        <v>45</v>
      </c>
      <c r="F54" s="12" t="s">
        <v>181</v>
      </c>
      <c r="G54" s="11" t="s">
        <v>359</v>
      </c>
      <c r="H54" s="12" t="s">
        <v>242</v>
      </c>
      <c r="I54" s="12" t="s">
        <v>474</v>
      </c>
      <c r="J54" s="12" t="s">
        <v>474</v>
      </c>
      <c r="K54" s="12" t="s">
        <v>239</v>
      </c>
      <c r="L54" s="11" t="s">
        <v>180</v>
      </c>
      <c r="M54" s="39">
        <v>2255.08</v>
      </c>
      <c r="N54" s="19" t="str">
        <f>IF(COUNTA(P54)=1,VLOOKUP(A54,'[1]CUSTOS VEICULO-MOTORISTA'!$A$2:$C$17,3,FALSE),"-")</f>
        <v>-</v>
      </c>
      <c r="O54" s="19" t="s">
        <v>506</v>
      </c>
      <c r="P54" s="11"/>
      <c r="Q54" s="12" t="s">
        <v>23</v>
      </c>
      <c r="R54" s="12" t="s">
        <v>15</v>
      </c>
      <c r="S54" s="13">
        <v>43299</v>
      </c>
      <c r="T54" s="70" t="s">
        <v>309</v>
      </c>
      <c r="U54" s="72">
        <v>75</v>
      </c>
      <c r="V54" s="333"/>
      <c r="W54" s="333"/>
      <c r="X54" s="338"/>
      <c r="Y54" s="337"/>
      <c r="Z54" s="2"/>
      <c r="AA54" s="2"/>
      <c r="AB54" s="2"/>
      <c r="AC54" s="2"/>
      <c r="AD54" s="2"/>
      <c r="AE54" s="2"/>
    </row>
    <row r="55" spans="1:31">
      <c r="A55" s="12">
        <v>9</v>
      </c>
      <c r="B55" s="11" t="s">
        <v>303</v>
      </c>
      <c r="C55" s="11" t="s">
        <v>14</v>
      </c>
      <c r="D55" s="11" t="s">
        <v>218</v>
      </c>
      <c r="E55" s="51" t="s">
        <v>45</v>
      </c>
      <c r="F55" s="12" t="s">
        <v>181</v>
      </c>
      <c r="G55" s="12" t="s">
        <v>181</v>
      </c>
      <c r="H55" s="12" t="s">
        <v>190</v>
      </c>
      <c r="I55" s="12" t="s">
        <v>331</v>
      </c>
      <c r="J55" s="12" t="s">
        <v>331</v>
      </c>
      <c r="K55" s="12" t="s">
        <v>181</v>
      </c>
      <c r="L55" s="11" t="s">
        <v>180</v>
      </c>
      <c r="M55" s="39">
        <v>2255.08</v>
      </c>
      <c r="N55" s="19" t="str">
        <f>IF(COUNTA(P55)=1,VLOOKUP(A55,'[1]CUSTOS VEICULO-MOTORISTA'!$A$2:$C$17,3,FALSE),"-")</f>
        <v>-</v>
      </c>
      <c r="O55" s="19" t="s">
        <v>507</v>
      </c>
      <c r="P55" s="12"/>
      <c r="Q55" s="12" t="s">
        <v>56</v>
      </c>
      <c r="R55" s="12" t="s">
        <v>15</v>
      </c>
      <c r="S55" s="13">
        <v>43171</v>
      </c>
      <c r="T55" s="70" t="s">
        <v>309</v>
      </c>
      <c r="U55" s="72">
        <v>110</v>
      </c>
      <c r="V55" s="333"/>
      <c r="W55" s="333"/>
      <c r="X55" s="1"/>
      <c r="Y55" s="2"/>
      <c r="Z55" s="2"/>
      <c r="AA55" s="2"/>
      <c r="AB55" s="2"/>
      <c r="AC55" s="2"/>
      <c r="AD55" s="2"/>
      <c r="AE55" s="2"/>
    </row>
    <row r="56" spans="1:31" ht="18.75" customHeight="1">
      <c r="A56" s="12">
        <v>10</v>
      </c>
      <c r="B56" s="11" t="s">
        <v>18</v>
      </c>
      <c r="C56" s="11" t="s">
        <v>18</v>
      </c>
      <c r="D56" s="11" t="s">
        <v>300</v>
      </c>
      <c r="E56" s="12" t="s">
        <v>45</v>
      </c>
      <c r="F56" s="11" t="s">
        <v>181</v>
      </c>
      <c r="G56" s="12" t="s">
        <v>359</v>
      </c>
      <c r="H56" s="11" t="s">
        <v>257</v>
      </c>
      <c r="I56" s="11" t="s">
        <v>331</v>
      </c>
      <c r="J56" s="11" t="s">
        <v>331</v>
      </c>
      <c r="K56" s="11" t="s">
        <v>363</v>
      </c>
      <c r="L56" s="11" t="s">
        <v>180</v>
      </c>
      <c r="M56" s="39">
        <v>1112</v>
      </c>
      <c r="N56" s="19" t="s">
        <v>10</v>
      </c>
      <c r="O56" s="19"/>
      <c r="P56" s="11"/>
      <c r="Q56" s="12" t="s">
        <v>56</v>
      </c>
      <c r="R56" s="12" t="s">
        <v>57</v>
      </c>
      <c r="S56" s="13">
        <v>44834</v>
      </c>
      <c r="T56" s="70" t="s">
        <v>309</v>
      </c>
      <c r="U56" s="72">
        <v>30</v>
      </c>
      <c r="V56" s="333"/>
      <c r="W56" s="333"/>
      <c r="X56" s="1"/>
      <c r="Y56" s="2"/>
      <c r="Z56" s="2"/>
      <c r="AA56" s="2"/>
      <c r="AB56" s="2"/>
      <c r="AC56" s="2"/>
      <c r="AD56" s="2"/>
      <c r="AE56" s="2"/>
    </row>
    <row r="57" spans="1:31" ht="18.75" customHeight="1">
      <c r="A57" s="145">
        <f>COUNTA(A47:A56)</f>
        <v>10</v>
      </c>
      <c r="B57" s="146"/>
      <c r="C57" s="146"/>
      <c r="D57" s="146"/>
      <c r="E57" s="147"/>
      <c r="F57" s="20"/>
      <c r="G57" s="20"/>
      <c r="H57" s="20"/>
      <c r="I57" s="20"/>
      <c r="J57" s="20"/>
      <c r="K57" s="20"/>
      <c r="L57" s="20" t="s">
        <v>180</v>
      </c>
      <c r="M57" s="40">
        <f>SUM(M47:M56)</f>
        <v>29354.540000000008</v>
      </c>
      <c r="N57" s="88">
        <f>SUM(N47:N56)</f>
        <v>7761.14</v>
      </c>
      <c r="O57" s="20"/>
      <c r="P57" s="16"/>
      <c r="Q57" s="17"/>
      <c r="R57" s="17"/>
      <c r="S57" s="18"/>
      <c r="T57" s="101" t="s">
        <v>373</v>
      </c>
      <c r="U57" s="157">
        <f>SUM(U47:U56)</f>
        <v>1409</v>
      </c>
      <c r="V57" s="333"/>
      <c r="W57" s="333"/>
      <c r="X57" s="1"/>
      <c r="Y57" s="2"/>
      <c r="Z57" s="2"/>
      <c r="AA57" s="2"/>
      <c r="AB57" s="2"/>
      <c r="AC57" s="2"/>
      <c r="AD57" s="2"/>
      <c r="AE57" s="2"/>
    </row>
    <row r="58" spans="1:31" ht="18.75" customHeight="1">
      <c r="A58" s="11">
        <v>1</v>
      </c>
      <c r="B58" s="11" t="s">
        <v>302</v>
      </c>
      <c r="C58" s="11" t="s">
        <v>33</v>
      </c>
      <c r="D58" s="11" t="s">
        <v>989</v>
      </c>
      <c r="E58" s="12" t="s">
        <v>48</v>
      </c>
      <c r="F58" s="11" t="s">
        <v>243</v>
      </c>
      <c r="G58" s="12" t="s">
        <v>59</v>
      </c>
      <c r="H58" s="11" t="s">
        <v>59</v>
      </c>
      <c r="I58" s="11" t="s">
        <v>331</v>
      </c>
      <c r="J58" s="11" t="s">
        <v>331</v>
      </c>
      <c r="K58" s="11" t="s">
        <v>59</v>
      </c>
      <c r="L58" s="12" t="s">
        <v>178</v>
      </c>
      <c r="M58" s="39">
        <v>4014.33</v>
      </c>
      <c r="N58" s="19">
        <v>3880.57</v>
      </c>
      <c r="O58" s="19" t="s">
        <v>508</v>
      </c>
      <c r="P58" s="11" t="s">
        <v>60</v>
      </c>
      <c r="Q58" s="12" t="s">
        <v>31</v>
      </c>
      <c r="R58" s="12" t="s">
        <v>13</v>
      </c>
      <c r="S58" s="13">
        <v>43768</v>
      </c>
      <c r="T58" s="70" t="s">
        <v>309</v>
      </c>
      <c r="U58" s="72">
        <v>220</v>
      </c>
      <c r="V58" s="333">
        <f>SUM(M71+N71)</f>
        <v>48248.850000000013</v>
      </c>
      <c r="W58" s="343"/>
      <c r="X58" s="1"/>
      <c r="Y58" s="2"/>
      <c r="Z58" s="2"/>
      <c r="AA58" s="2"/>
      <c r="AB58" s="2"/>
      <c r="AC58" s="2"/>
      <c r="AD58" s="2"/>
      <c r="AE58" s="2"/>
    </row>
    <row r="59" spans="1:31" ht="18.75" customHeight="1">
      <c r="A59" s="11">
        <v>2</v>
      </c>
      <c r="B59" s="11" t="s">
        <v>302</v>
      </c>
      <c r="C59" s="11" t="s">
        <v>33</v>
      </c>
      <c r="D59" s="11" t="s">
        <v>61</v>
      </c>
      <c r="E59" s="12" t="s">
        <v>48</v>
      </c>
      <c r="F59" s="11" t="s">
        <v>243</v>
      </c>
      <c r="G59" s="12" t="s">
        <v>59</v>
      </c>
      <c r="H59" s="11" t="s">
        <v>59</v>
      </c>
      <c r="I59" s="11" t="s">
        <v>331</v>
      </c>
      <c r="J59" s="11" t="s">
        <v>331</v>
      </c>
      <c r="K59" s="11" t="s">
        <v>59</v>
      </c>
      <c r="L59" s="12" t="s">
        <v>178</v>
      </c>
      <c r="M59" s="39">
        <v>4014.33</v>
      </c>
      <c r="N59" s="19">
        <v>3880.57</v>
      </c>
      <c r="O59" s="19" t="s">
        <v>508</v>
      </c>
      <c r="P59" s="11" t="s">
        <v>62</v>
      </c>
      <c r="Q59" s="12" t="s">
        <v>25</v>
      </c>
      <c r="R59" s="12" t="s">
        <v>15</v>
      </c>
      <c r="S59" s="13">
        <v>43504</v>
      </c>
      <c r="T59" s="70" t="s">
        <v>309</v>
      </c>
      <c r="U59" s="72">
        <v>220</v>
      </c>
      <c r="V59" s="333"/>
      <c r="W59" s="344"/>
      <c r="X59" s="1"/>
      <c r="Y59" s="2"/>
      <c r="Z59" s="2"/>
      <c r="AA59" s="2"/>
      <c r="AB59" s="2"/>
      <c r="AC59" s="2"/>
      <c r="AD59" s="2"/>
      <c r="AE59" s="2"/>
    </row>
    <row r="60" spans="1:31" ht="18.75" customHeight="1">
      <c r="A60" s="11">
        <v>3</v>
      </c>
      <c r="B60" s="11" t="s">
        <v>303</v>
      </c>
      <c r="C60" s="11" t="s">
        <v>14</v>
      </c>
      <c r="D60" s="11" t="s">
        <v>63</v>
      </c>
      <c r="E60" s="11" t="s">
        <v>45</v>
      </c>
      <c r="F60" s="11" t="s">
        <v>356</v>
      </c>
      <c r="G60" s="11" t="s">
        <v>357</v>
      </c>
      <c r="H60" s="11" t="s">
        <v>357</v>
      </c>
      <c r="I60" s="11" t="s">
        <v>331</v>
      </c>
      <c r="J60" s="11" t="s">
        <v>331</v>
      </c>
      <c r="K60" s="11" t="s">
        <v>355</v>
      </c>
      <c r="L60" s="12" t="s">
        <v>178</v>
      </c>
      <c r="M60" s="39">
        <v>2255.08</v>
      </c>
      <c r="N60" s="19" t="str">
        <f>IF(COUNTA(P60)=1,VLOOKUP(A60,'[1]CUSTOS VEICULO-MOTORISTA'!$A$2:$C$17,3,FALSE),"-")</f>
        <v>-</v>
      </c>
      <c r="O60" s="19" t="s">
        <v>509</v>
      </c>
      <c r="P60" s="11"/>
      <c r="Q60" s="12" t="s">
        <v>23</v>
      </c>
      <c r="R60" s="12" t="s">
        <v>15</v>
      </c>
      <c r="S60" s="13">
        <v>43508</v>
      </c>
      <c r="T60" s="70" t="s">
        <v>309</v>
      </c>
      <c r="U60" s="72">
        <v>90</v>
      </c>
      <c r="V60" s="333"/>
      <c r="W60" s="344"/>
      <c r="X60" s="1"/>
      <c r="Y60" s="2"/>
      <c r="Z60" s="2"/>
      <c r="AA60" s="2"/>
      <c r="AB60" s="2"/>
      <c r="AC60" s="2"/>
      <c r="AD60" s="2"/>
      <c r="AE60" s="2"/>
    </row>
    <row r="61" spans="1:31">
      <c r="A61" s="11">
        <v>4</v>
      </c>
      <c r="B61" s="11" t="s">
        <v>303</v>
      </c>
      <c r="C61" s="11" t="s">
        <v>14</v>
      </c>
      <c r="D61" s="11" t="s">
        <v>64</v>
      </c>
      <c r="E61" s="12" t="s">
        <v>45</v>
      </c>
      <c r="F61" s="11" t="s">
        <v>181</v>
      </c>
      <c r="G61" s="11" t="s">
        <v>359</v>
      </c>
      <c r="H61" s="12" t="s">
        <v>242</v>
      </c>
      <c r="I61" s="12" t="s">
        <v>475</v>
      </c>
      <c r="J61" s="12" t="s">
        <v>331</v>
      </c>
      <c r="K61" s="11" t="s">
        <v>238</v>
      </c>
      <c r="L61" s="12" t="s">
        <v>178</v>
      </c>
      <c r="M61" s="39">
        <v>2255.08</v>
      </c>
      <c r="N61" s="19" t="str">
        <f>IF(COUNTA(P61)=1,VLOOKUP(A61,'[1]CUSTOS VEICULO-MOTORISTA'!$A$2:$C$17,3,FALSE),"-")</f>
        <v>-</v>
      </c>
      <c r="O61" s="19" t="s">
        <v>510</v>
      </c>
      <c r="P61" s="11"/>
      <c r="Q61" s="12" t="s">
        <v>23</v>
      </c>
      <c r="R61" s="12" t="s">
        <v>15</v>
      </c>
      <c r="S61" s="13">
        <v>43488</v>
      </c>
      <c r="T61" s="70" t="s">
        <v>309</v>
      </c>
      <c r="U61" s="72">
        <v>75</v>
      </c>
      <c r="V61" s="333"/>
      <c r="W61" s="344"/>
      <c r="X61" s="1"/>
      <c r="Y61" s="2"/>
      <c r="Z61" s="2"/>
      <c r="AA61" s="2"/>
      <c r="AB61" s="2"/>
      <c r="AC61" s="2"/>
      <c r="AD61" s="2"/>
      <c r="AE61" s="2"/>
    </row>
    <row r="62" spans="1:31">
      <c r="A62" s="11">
        <v>5</v>
      </c>
      <c r="B62" s="11" t="s">
        <v>302</v>
      </c>
      <c r="C62" s="11" t="s">
        <v>33</v>
      </c>
      <c r="D62" s="11" t="s">
        <v>65</v>
      </c>
      <c r="E62" s="12" t="s">
        <v>45</v>
      </c>
      <c r="F62" s="11" t="s">
        <v>181</v>
      </c>
      <c r="G62" s="11" t="s">
        <v>359</v>
      </c>
      <c r="H62" s="12" t="s">
        <v>242</v>
      </c>
      <c r="I62" s="12" t="s">
        <v>474</v>
      </c>
      <c r="J62" s="12" t="s">
        <v>331</v>
      </c>
      <c r="K62" s="11" t="s">
        <v>239</v>
      </c>
      <c r="L62" s="12" t="s">
        <v>178</v>
      </c>
      <c r="M62" s="39">
        <v>4014.33</v>
      </c>
      <c r="N62" s="19" t="str">
        <f>IF(COUNTA(P62)=1,VLOOKUP(A62,'[1]CUSTOS VEICULO-MOTORISTA'!$A$2:$C$17,3,FALSE),"-")</f>
        <v>-</v>
      </c>
      <c r="O62" s="19" t="s">
        <v>506</v>
      </c>
      <c r="P62" s="11"/>
      <c r="Q62" s="12" t="s">
        <v>12</v>
      </c>
      <c r="R62" s="12" t="s">
        <v>15</v>
      </c>
      <c r="S62" s="13">
        <v>43263</v>
      </c>
      <c r="T62" s="70" t="s">
        <v>309</v>
      </c>
      <c r="U62" s="72">
        <v>150</v>
      </c>
      <c r="V62" s="333"/>
      <c r="W62" s="344"/>
      <c r="X62" s="1"/>
      <c r="Y62" s="2"/>
      <c r="Z62" s="2"/>
      <c r="AA62" s="2"/>
      <c r="AB62" s="2"/>
      <c r="AC62" s="2"/>
      <c r="AD62" s="2"/>
      <c r="AE62" s="2"/>
    </row>
    <row r="63" spans="1:31">
      <c r="A63" s="11">
        <v>6</v>
      </c>
      <c r="B63" s="11" t="s">
        <v>302</v>
      </c>
      <c r="C63" s="11" t="s">
        <v>33</v>
      </c>
      <c r="D63" s="11" t="s">
        <v>66</v>
      </c>
      <c r="E63" s="12" t="s">
        <v>45</v>
      </c>
      <c r="F63" s="11" t="s">
        <v>181</v>
      </c>
      <c r="G63" s="11" t="s">
        <v>359</v>
      </c>
      <c r="H63" s="11" t="s">
        <v>241</v>
      </c>
      <c r="I63" s="11" t="s">
        <v>331</v>
      </c>
      <c r="J63" s="11" t="s">
        <v>331</v>
      </c>
      <c r="K63" s="11" t="s">
        <v>284</v>
      </c>
      <c r="L63" s="12" t="s">
        <v>178</v>
      </c>
      <c r="M63" s="39">
        <v>4014.33</v>
      </c>
      <c r="N63" s="19" t="str">
        <f>IF(COUNTA(P63)=1,VLOOKUP(A63,'[1]CUSTOS VEICULO-MOTORISTA'!$A$2:$C$17,3,FALSE),"-")</f>
        <v>-</v>
      </c>
      <c r="O63" s="19" t="s">
        <v>511</v>
      </c>
      <c r="P63" s="11"/>
      <c r="Q63" s="12" t="s">
        <v>56</v>
      </c>
      <c r="R63" s="12" t="s">
        <v>15</v>
      </c>
      <c r="S63" s="13">
        <v>43124</v>
      </c>
      <c r="T63" s="70" t="s">
        <v>309</v>
      </c>
      <c r="U63" s="72">
        <v>172</v>
      </c>
      <c r="V63" s="333"/>
      <c r="W63" s="344"/>
      <c r="X63" s="1"/>
      <c r="Y63" s="2"/>
      <c r="Z63" s="2"/>
      <c r="AA63" s="2"/>
      <c r="AB63" s="2"/>
      <c r="AC63" s="2"/>
      <c r="AD63" s="2"/>
      <c r="AE63" s="2"/>
    </row>
    <row r="64" spans="1:31" ht="18.75" customHeight="1">
      <c r="A64" s="11">
        <v>7</v>
      </c>
      <c r="B64" s="11" t="s">
        <v>302</v>
      </c>
      <c r="C64" s="11" t="s">
        <v>33</v>
      </c>
      <c r="D64" s="11" t="s">
        <v>67</v>
      </c>
      <c r="E64" s="12" t="s">
        <v>45</v>
      </c>
      <c r="F64" s="11" t="s">
        <v>250</v>
      </c>
      <c r="G64" s="11" t="s">
        <v>123</v>
      </c>
      <c r="H64" s="11" t="s">
        <v>257</v>
      </c>
      <c r="I64" s="11" t="s">
        <v>331</v>
      </c>
      <c r="J64" s="11" t="s">
        <v>331</v>
      </c>
      <c r="K64" s="11" t="s">
        <v>364</v>
      </c>
      <c r="L64" s="12" t="s">
        <v>178</v>
      </c>
      <c r="M64" s="39">
        <v>4014.33</v>
      </c>
      <c r="N64" s="19" t="str">
        <f>IF(COUNTA(P64)=1,VLOOKUP(A64,'[1]CUSTOS VEICULO-MOTORISTA'!$A$2:$C$17,3,FALSE),"-")</f>
        <v>-</v>
      </c>
      <c r="O64" s="19" t="s">
        <v>512</v>
      </c>
      <c r="P64" s="11"/>
      <c r="Q64" s="12" t="s">
        <v>23</v>
      </c>
      <c r="R64" s="12" t="s">
        <v>15</v>
      </c>
      <c r="S64" s="13">
        <v>43475</v>
      </c>
      <c r="T64" s="70" t="s">
        <v>309</v>
      </c>
      <c r="U64" s="72">
        <v>120</v>
      </c>
      <c r="V64" s="333"/>
      <c r="W64" s="344"/>
      <c r="X64" s="1"/>
      <c r="Y64" s="2"/>
      <c r="Z64" s="2"/>
      <c r="AA64" s="2"/>
      <c r="AB64" s="2"/>
      <c r="AC64" s="2"/>
      <c r="AD64" s="2"/>
      <c r="AE64" s="2"/>
    </row>
    <row r="65" spans="1:31" ht="18.75" customHeight="1">
      <c r="A65" s="11">
        <v>8</v>
      </c>
      <c r="B65" s="11" t="s">
        <v>302</v>
      </c>
      <c r="C65" s="11" t="s">
        <v>33</v>
      </c>
      <c r="D65" s="11" t="s">
        <v>68</v>
      </c>
      <c r="E65" s="12" t="s">
        <v>45</v>
      </c>
      <c r="F65" s="11" t="s">
        <v>250</v>
      </c>
      <c r="G65" s="11" t="s">
        <v>123</v>
      </c>
      <c r="H65" s="11" t="s">
        <v>257</v>
      </c>
      <c r="I65" s="11" t="s">
        <v>331</v>
      </c>
      <c r="J65" s="11" t="s">
        <v>331</v>
      </c>
      <c r="K65" s="11" t="s">
        <v>363</v>
      </c>
      <c r="L65" s="12" t="s">
        <v>178</v>
      </c>
      <c r="M65" s="39">
        <v>4014.33</v>
      </c>
      <c r="N65" s="19" t="str">
        <f>IF(COUNTA(P65)=1,VLOOKUP(A65,'[1]CUSTOS VEICULO-MOTORISTA'!$A$2:$C$17,3,FALSE),"-")</f>
        <v>-</v>
      </c>
      <c r="O65" s="19" t="s">
        <v>499</v>
      </c>
      <c r="P65" s="11"/>
      <c r="Q65" s="12" t="s">
        <v>23</v>
      </c>
      <c r="R65" s="12" t="s">
        <v>15</v>
      </c>
      <c r="S65" s="13">
        <v>43474</v>
      </c>
      <c r="T65" s="70" t="s">
        <v>309</v>
      </c>
      <c r="U65" s="72">
        <v>140</v>
      </c>
      <c r="V65" s="333"/>
      <c r="W65" s="344"/>
      <c r="X65" s="1"/>
      <c r="Y65" s="2"/>
      <c r="Z65" s="2"/>
      <c r="AA65" s="2"/>
      <c r="AB65" s="2"/>
      <c r="AC65" s="2"/>
      <c r="AD65" s="2"/>
      <c r="AE65" s="2"/>
    </row>
    <row r="66" spans="1:31" ht="18.75" customHeight="1">
      <c r="A66" s="11">
        <v>9</v>
      </c>
      <c r="B66" s="11" t="s">
        <v>303</v>
      </c>
      <c r="C66" s="11" t="s">
        <v>14</v>
      </c>
      <c r="D66" s="11" t="s">
        <v>69</v>
      </c>
      <c r="E66" s="51" t="s">
        <v>45</v>
      </c>
      <c r="F66" s="51" t="s">
        <v>367</v>
      </c>
      <c r="G66" s="11" t="s">
        <v>255</v>
      </c>
      <c r="H66" s="11" t="s">
        <v>262</v>
      </c>
      <c r="I66" s="11" t="s">
        <v>350</v>
      </c>
      <c r="J66" s="11" t="s">
        <v>350</v>
      </c>
      <c r="K66" s="11" t="s">
        <v>262</v>
      </c>
      <c r="L66" s="12" t="s">
        <v>178</v>
      </c>
      <c r="M66" s="39">
        <v>2255.08</v>
      </c>
      <c r="N66" s="19" t="str">
        <f>IF(COUNTA(P66)=1,VLOOKUP(A66,'[1]CUSTOS VEICULO-MOTORISTA'!$A$2:$C$17,3,FALSE),"-")</f>
        <v>-</v>
      </c>
      <c r="O66" s="19" t="s">
        <v>501</v>
      </c>
      <c r="P66" s="11"/>
      <c r="Q66" s="12" t="s">
        <v>23</v>
      </c>
      <c r="R66" s="12" t="s">
        <v>70</v>
      </c>
      <c r="S66" s="13">
        <v>43417</v>
      </c>
      <c r="T66" s="70" t="s">
        <v>309</v>
      </c>
      <c r="U66" s="72">
        <v>112</v>
      </c>
      <c r="V66" s="333"/>
      <c r="W66" s="344"/>
      <c r="X66" s="1"/>
      <c r="Y66" s="2"/>
      <c r="Z66" s="2"/>
      <c r="AA66" s="2"/>
      <c r="AB66" s="2"/>
      <c r="AC66" s="2"/>
      <c r="AD66" s="2"/>
      <c r="AE66" s="2"/>
    </row>
    <row r="67" spans="1:31">
      <c r="A67" s="11">
        <v>10</v>
      </c>
      <c r="B67" s="11" t="s">
        <v>303</v>
      </c>
      <c r="C67" s="11" t="s">
        <v>14</v>
      </c>
      <c r="D67" s="11" t="s">
        <v>71</v>
      </c>
      <c r="E67" s="12" t="s">
        <v>45</v>
      </c>
      <c r="F67" s="11" t="s">
        <v>181</v>
      </c>
      <c r="G67" s="11" t="s">
        <v>359</v>
      </c>
      <c r="H67" s="12" t="s">
        <v>242</v>
      </c>
      <c r="I67" s="12" t="s">
        <v>409</v>
      </c>
      <c r="J67" s="12" t="s">
        <v>331</v>
      </c>
      <c r="K67" s="11" t="s">
        <v>237</v>
      </c>
      <c r="L67" s="12" t="s">
        <v>178</v>
      </c>
      <c r="M67" s="39">
        <v>2255.08</v>
      </c>
      <c r="N67" s="19" t="str">
        <f>IF(COUNTA(P67)=1,VLOOKUP(A67,'[1]CUSTOS VEICULO-MOTORISTA'!$A$2:$C$17,3,FALSE),"-")</f>
        <v>-</v>
      </c>
      <c r="O67" s="19" t="s">
        <v>499</v>
      </c>
      <c r="P67" s="11"/>
      <c r="Q67" s="12" t="s">
        <v>23</v>
      </c>
      <c r="R67" s="12" t="s">
        <v>15</v>
      </c>
      <c r="S67" s="13">
        <v>43504</v>
      </c>
      <c r="T67" s="70" t="s">
        <v>309</v>
      </c>
      <c r="U67" s="72">
        <v>90</v>
      </c>
      <c r="V67" s="333"/>
      <c r="W67" s="344"/>
      <c r="X67" s="1"/>
      <c r="Y67" s="2"/>
      <c r="Z67" s="2"/>
      <c r="AA67" s="2"/>
      <c r="AB67" s="2"/>
      <c r="AC67" s="2"/>
      <c r="AD67" s="2"/>
      <c r="AE67" s="2"/>
    </row>
    <row r="68" spans="1:31">
      <c r="A68" s="11">
        <v>11</v>
      </c>
      <c r="B68" s="11" t="s">
        <v>302</v>
      </c>
      <c r="C68" s="11" t="s">
        <v>33</v>
      </c>
      <c r="D68" s="11" t="s">
        <v>196</v>
      </c>
      <c r="E68" s="12" t="s">
        <v>45</v>
      </c>
      <c r="F68" s="11" t="s">
        <v>181</v>
      </c>
      <c r="G68" s="11" t="s">
        <v>359</v>
      </c>
      <c r="H68" s="12" t="s">
        <v>242</v>
      </c>
      <c r="I68" s="12" t="s">
        <v>331</v>
      </c>
      <c r="J68" s="12" t="s">
        <v>331</v>
      </c>
      <c r="K68" s="11" t="s">
        <v>237</v>
      </c>
      <c r="L68" s="12" t="s">
        <v>178</v>
      </c>
      <c r="M68" s="39">
        <v>4014.33</v>
      </c>
      <c r="N68" s="19" t="s">
        <v>10</v>
      </c>
      <c r="O68" s="19" t="s">
        <v>511</v>
      </c>
      <c r="P68" s="11"/>
      <c r="Q68" s="12" t="s">
        <v>31</v>
      </c>
      <c r="R68" s="12" t="s">
        <v>15</v>
      </c>
      <c r="S68" s="13">
        <v>44793</v>
      </c>
      <c r="T68" s="82" t="s">
        <v>309</v>
      </c>
      <c r="U68" s="72">
        <v>180</v>
      </c>
      <c r="V68" s="333"/>
      <c r="W68" s="344"/>
      <c r="X68" s="1"/>
      <c r="Y68" s="2"/>
      <c r="Z68" s="2"/>
      <c r="AA68" s="2"/>
      <c r="AB68" s="2"/>
      <c r="AC68" s="2"/>
      <c r="AD68" s="2"/>
      <c r="AE68" s="2"/>
    </row>
    <row r="69" spans="1:31" s="317" customFormat="1" ht="18.75" customHeight="1">
      <c r="A69" s="308">
        <v>12</v>
      </c>
      <c r="B69" s="308" t="s">
        <v>303</v>
      </c>
      <c r="C69" s="308" t="s">
        <v>14</v>
      </c>
      <c r="D69" s="318" t="s">
        <v>72</v>
      </c>
      <c r="E69" s="318" t="s">
        <v>45</v>
      </c>
      <c r="F69" s="318" t="s">
        <v>367</v>
      </c>
      <c r="G69" s="308" t="s">
        <v>255</v>
      </c>
      <c r="H69" s="308" t="s">
        <v>266</v>
      </c>
      <c r="I69" s="308" t="s">
        <v>346</v>
      </c>
      <c r="J69" s="308" t="s">
        <v>346</v>
      </c>
      <c r="K69" s="308" t="s">
        <v>980</v>
      </c>
      <c r="L69" s="319" t="s">
        <v>178</v>
      </c>
      <c r="M69" s="311">
        <v>2255.08</v>
      </c>
      <c r="N69" s="320" t="str">
        <f>IF(COUNTA(P69)=1,VLOOKUP(A69,'[1]CUSTOS VEICULO-MOTORISTA'!$A$2:$C$17,3,FALSE),"-")</f>
        <v>-</v>
      </c>
      <c r="O69" s="320" t="s">
        <v>513</v>
      </c>
      <c r="P69" s="308"/>
      <c r="Q69" s="319" t="s">
        <v>23</v>
      </c>
      <c r="R69" s="319" t="s">
        <v>15</v>
      </c>
      <c r="S69" s="313">
        <v>44034</v>
      </c>
      <c r="T69" s="321" t="s">
        <v>309</v>
      </c>
      <c r="U69" s="314">
        <v>215</v>
      </c>
      <c r="V69" s="333"/>
      <c r="W69" s="344"/>
      <c r="X69" s="315"/>
      <c r="Y69" s="316"/>
      <c r="Z69" s="316"/>
      <c r="AA69" s="316"/>
      <c r="AB69" s="316"/>
      <c r="AC69" s="316"/>
      <c r="AD69" s="316"/>
      <c r="AE69" s="316"/>
    </row>
    <row r="70" spans="1:31" ht="18.75" customHeight="1">
      <c r="A70" s="11">
        <v>13</v>
      </c>
      <c r="B70" s="11" t="s">
        <v>18</v>
      </c>
      <c r="C70" s="11" t="s">
        <v>18</v>
      </c>
      <c r="D70" s="11" t="s">
        <v>73</v>
      </c>
      <c r="E70" s="12" t="s">
        <v>45</v>
      </c>
      <c r="F70" s="11" t="s">
        <v>181</v>
      </c>
      <c r="G70" s="11" t="s">
        <v>359</v>
      </c>
      <c r="H70" s="12" t="s">
        <v>242</v>
      </c>
      <c r="I70" s="12" t="s">
        <v>474</v>
      </c>
      <c r="J70" s="12" t="s">
        <v>408</v>
      </c>
      <c r="K70" s="11" t="s">
        <v>238</v>
      </c>
      <c r="L70" s="12" t="s">
        <v>178</v>
      </c>
      <c r="M70" s="39">
        <v>1112</v>
      </c>
      <c r="N70" s="11" t="str">
        <f>IF(COUNTA(P70)=1,VLOOKUP(A70,'[1]CUSTOS VEICULO-MOTORISTA'!$A$2:$C$17,3,FALSE),"-")</f>
        <v>-</v>
      </c>
      <c r="O70" s="11" t="s">
        <v>510</v>
      </c>
      <c r="P70" s="11"/>
      <c r="Q70" s="11" t="s">
        <v>74</v>
      </c>
      <c r="R70" s="11" t="s">
        <v>57</v>
      </c>
      <c r="S70" s="13">
        <v>44795</v>
      </c>
      <c r="T70" s="11" t="s">
        <v>309</v>
      </c>
      <c r="U70" s="72">
        <v>35</v>
      </c>
      <c r="V70" s="333"/>
      <c r="W70" s="344"/>
      <c r="X70" s="1"/>
      <c r="Y70" s="2"/>
      <c r="Z70" s="2"/>
      <c r="AA70" s="2"/>
      <c r="AB70" s="2"/>
      <c r="AC70" s="2"/>
      <c r="AD70" s="2"/>
      <c r="AE70" s="2"/>
    </row>
    <row r="71" spans="1:31" ht="18.75" customHeight="1">
      <c r="A71" s="356" t="s">
        <v>46</v>
      </c>
      <c r="B71" s="357"/>
      <c r="C71" s="357"/>
      <c r="D71" s="357"/>
      <c r="E71" s="358"/>
      <c r="F71" s="148"/>
      <c r="G71" s="148"/>
      <c r="H71" s="148"/>
      <c r="I71" s="148"/>
      <c r="J71" s="148"/>
      <c r="K71" s="148"/>
      <c r="L71" s="148" t="s">
        <v>178</v>
      </c>
      <c r="M71" s="149">
        <f>SUM(M58:M70)</f>
        <v>40487.710000000014</v>
      </c>
      <c r="N71" s="149">
        <f>SUM(N58:N70)</f>
        <v>7761.14</v>
      </c>
      <c r="O71" s="150"/>
      <c r="P71" s="144"/>
      <c r="Q71" s="144"/>
      <c r="R71" s="144"/>
      <c r="S71" s="151"/>
      <c r="T71" s="101" t="s">
        <v>373</v>
      </c>
      <c r="U71" s="156">
        <f>SUM(U58:U70)</f>
        <v>1819</v>
      </c>
      <c r="V71" s="333"/>
      <c r="W71" s="344"/>
      <c r="X71" s="1"/>
      <c r="Y71" s="2"/>
      <c r="Z71" s="2"/>
      <c r="AA71" s="2"/>
      <c r="AB71" s="2"/>
      <c r="AC71" s="2"/>
      <c r="AD71" s="2"/>
      <c r="AE71" s="2"/>
    </row>
    <row r="72" spans="1:31" ht="18.75" customHeight="1">
      <c r="A72" s="11">
        <v>1</v>
      </c>
      <c r="B72" s="11" t="s">
        <v>306</v>
      </c>
      <c r="C72" s="11" t="s">
        <v>22</v>
      </c>
      <c r="D72" s="11" t="s">
        <v>83</v>
      </c>
      <c r="E72" s="51" t="s">
        <v>45</v>
      </c>
      <c r="F72" s="51" t="s">
        <v>367</v>
      </c>
      <c r="G72" s="11" t="s">
        <v>255</v>
      </c>
      <c r="H72" s="11" t="s">
        <v>262</v>
      </c>
      <c r="I72" s="11" t="s">
        <v>350</v>
      </c>
      <c r="J72" s="11" t="s">
        <v>350</v>
      </c>
      <c r="K72" s="11" t="s">
        <v>361</v>
      </c>
      <c r="L72" s="11" t="s">
        <v>176</v>
      </c>
      <c r="M72" s="39">
        <v>8500</v>
      </c>
      <c r="N72" s="11" t="str">
        <f>IF(COUNTA(P72)=1,VLOOKUP(A72,'[1]CUSTOS VEICULO-MOTORISTA'!$A$2:$C$17,3,FALSE),"-")</f>
        <v>-</v>
      </c>
      <c r="O72" s="11" t="s">
        <v>514</v>
      </c>
      <c r="P72" s="11"/>
      <c r="Q72" s="11" t="s">
        <v>29</v>
      </c>
      <c r="R72" s="11" t="s">
        <v>15</v>
      </c>
      <c r="S72" s="13">
        <v>43895</v>
      </c>
      <c r="T72" s="11" t="s">
        <v>310</v>
      </c>
      <c r="U72" s="72">
        <v>280</v>
      </c>
      <c r="V72" s="328">
        <f>SUM(M88+N88)</f>
        <v>72186.41</v>
      </c>
      <c r="W72" s="328"/>
      <c r="X72" s="1"/>
      <c r="Y72" s="2"/>
      <c r="Z72" s="2"/>
      <c r="AA72" s="2"/>
      <c r="AB72" s="2"/>
      <c r="AC72" s="2"/>
      <c r="AD72" s="2"/>
      <c r="AE72" s="2"/>
    </row>
    <row r="73" spans="1:31" ht="18.75" customHeight="1">
      <c r="A73" s="11">
        <v>2</v>
      </c>
      <c r="B73" s="12" t="s">
        <v>306</v>
      </c>
      <c r="C73" s="11" t="s">
        <v>22</v>
      </c>
      <c r="D73" s="11" t="s">
        <v>84</v>
      </c>
      <c r="E73" s="51" t="s">
        <v>45</v>
      </c>
      <c r="F73" s="51" t="s">
        <v>367</v>
      </c>
      <c r="G73" s="11" t="s">
        <v>255</v>
      </c>
      <c r="H73" s="11" t="s">
        <v>262</v>
      </c>
      <c r="I73" s="11" t="s">
        <v>350</v>
      </c>
      <c r="J73" s="11" t="s">
        <v>350</v>
      </c>
      <c r="K73" s="11" t="s">
        <v>256</v>
      </c>
      <c r="L73" s="11" t="s">
        <v>176</v>
      </c>
      <c r="M73" s="39">
        <v>8500</v>
      </c>
      <c r="N73" s="11" t="str">
        <f>IF(COUNTA(P73)=1,VLOOKUP(A73,'[1]CUSTOS VEICULO-MOTORISTA'!$A$2:$C$17,3,FALSE),"-")</f>
        <v>-</v>
      </c>
      <c r="O73" s="11" t="s">
        <v>515</v>
      </c>
      <c r="P73" s="11"/>
      <c r="Q73" s="11" t="s">
        <v>25</v>
      </c>
      <c r="R73" s="11" t="s">
        <v>15</v>
      </c>
      <c r="S73" s="13">
        <v>43893</v>
      </c>
      <c r="T73" s="11" t="s">
        <v>310</v>
      </c>
      <c r="U73" s="72">
        <v>210</v>
      </c>
      <c r="V73" s="327"/>
      <c r="W73" s="327"/>
      <c r="X73" s="1"/>
      <c r="Y73" s="2"/>
      <c r="Z73" s="2"/>
      <c r="AA73" s="2"/>
      <c r="AB73" s="2"/>
      <c r="AC73" s="2"/>
      <c r="AD73" s="2"/>
      <c r="AE73" s="2"/>
    </row>
    <row r="74" spans="1:31" ht="18.75" customHeight="1">
      <c r="A74" s="11">
        <v>3</v>
      </c>
      <c r="B74" s="11" t="s">
        <v>303</v>
      </c>
      <c r="C74" s="11" t="s">
        <v>14</v>
      </c>
      <c r="D74" s="11" t="s">
        <v>85</v>
      </c>
      <c r="E74" s="51" t="s">
        <v>45</v>
      </c>
      <c r="F74" s="51" t="s">
        <v>367</v>
      </c>
      <c r="G74" s="11" t="s">
        <v>255</v>
      </c>
      <c r="H74" s="11" t="s">
        <v>262</v>
      </c>
      <c r="I74" s="11" t="s">
        <v>350</v>
      </c>
      <c r="J74" s="11" t="s">
        <v>350</v>
      </c>
      <c r="K74" s="11" t="s">
        <v>360</v>
      </c>
      <c r="L74" s="11" t="s">
        <v>176</v>
      </c>
      <c r="M74" s="39">
        <v>2255.08</v>
      </c>
      <c r="N74" s="11" t="str">
        <f>IF(COUNTA(P74)=1,VLOOKUP(A74,'[1]CUSTOS VEICULO-MOTORISTA'!$A$2:$C$17,3,FALSE),"-")</f>
        <v>-</v>
      </c>
      <c r="O74" s="11" t="s">
        <v>501</v>
      </c>
      <c r="P74" s="11"/>
      <c r="Q74" s="11" t="s">
        <v>23</v>
      </c>
      <c r="R74" s="11" t="s">
        <v>15</v>
      </c>
      <c r="S74" s="13">
        <v>43517</v>
      </c>
      <c r="T74" s="11" t="s">
        <v>309</v>
      </c>
      <c r="U74" s="72">
        <v>124</v>
      </c>
      <c r="V74" s="327"/>
      <c r="W74" s="327"/>
      <c r="X74" s="1"/>
      <c r="Y74" s="2"/>
      <c r="Z74" s="2"/>
      <c r="AA74" s="2"/>
      <c r="AB74" s="2"/>
      <c r="AC74" s="2"/>
      <c r="AD74" s="2"/>
      <c r="AE74" s="2"/>
    </row>
    <row r="75" spans="1:31" ht="18.75" customHeight="1">
      <c r="A75" s="11">
        <v>4</v>
      </c>
      <c r="B75" s="11" t="s">
        <v>303</v>
      </c>
      <c r="C75" s="11" t="s">
        <v>14</v>
      </c>
      <c r="D75" s="11" t="s">
        <v>86</v>
      </c>
      <c r="E75" s="51" t="s">
        <v>45</v>
      </c>
      <c r="F75" s="51" t="s">
        <v>367</v>
      </c>
      <c r="G75" s="11" t="s">
        <v>255</v>
      </c>
      <c r="H75" s="11" t="s">
        <v>262</v>
      </c>
      <c r="I75" s="11" t="s">
        <v>350</v>
      </c>
      <c r="J75" s="11" t="s">
        <v>350</v>
      </c>
      <c r="K75" s="11" t="s">
        <v>360</v>
      </c>
      <c r="L75" s="11" t="s">
        <v>176</v>
      </c>
      <c r="M75" s="39">
        <v>2255.08</v>
      </c>
      <c r="N75" s="11" t="str">
        <f>IF(COUNTA(P75)=1,VLOOKUP(A75,'[1]CUSTOS VEICULO-MOTORISTA'!$A$2:$C$17,3,FALSE),"-")</f>
        <v>-</v>
      </c>
      <c r="O75" s="11" t="s">
        <v>501</v>
      </c>
      <c r="P75" s="11"/>
      <c r="Q75" s="11" t="s">
        <v>23</v>
      </c>
      <c r="R75" s="11" t="s">
        <v>15</v>
      </c>
      <c r="S75" s="13">
        <v>43516</v>
      </c>
      <c r="T75" s="11" t="s">
        <v>309</v>
      </c>
      <c r="U75" s="72">
        <v>120</v>
      </c>
      <c r="V75" s="327"/>
      <c r="W75" s="327"/>
      <c r="X75" s="1"/>
      <c r="Y75" s="2"/>
      <c r="Z75" s="2"/>
      <c r="AA75" s="2"/>
      <c r="AB75" s="2"/>
      <c r="AC75" s="2"/>
      <c r="AD75" s="2"/>
      <c r="AE75" s="2"/>
    </row>
    <row r="76" spans="1:31" ht="18.75" customHeight="1">
      <c r="A76" s="11">
        <v>5</v>
      </c>
      <c r="B76" s="73" t="s">
        <v>303</v>
      </c>
      <c r="C76" s="73" t="s">
        <v>14</v>
      </c>
      <c r="D76" s="73" t="s">
        <v>87</v>
      </c>
      <c r="E76" s="51" t="s">
        <v>48</v>
      </c>
      <c r="F76" s="11" t="s">
        <v>248</v>
      </c>
      <c r="G76" s="73" t="s">
        <v>184</v>
      </c>
      <c r="H76" s="11" t="s">
        <v>280</v>
      </c>
      <c r="I76" s="11" t="s">
        <v>331</v>
      </c>
      <c r="J76" s="11" t="s">
        <v>331</v>
      </c>
      <c r="K76" s="11" t="s">
        <v>253</v>
      </c>
      <c r="L76" s="11" t="s">
        <v>176</v>
      </c>
      <c r="M76" s="39">
        <v>2255.08</v>
      </c>
      <c r="N76" s="11" t="str">
        <f>IF(COUNTA(P76)=1,VLOOKUP(A76,'[1]CUSTOS VEICULO-MOTORISTA'!$A$2:$C$17,3,FALSE),"-")</f>
        <v>-</v>
      </c>
      <c r="O76" s="11" t="s">
        <v>516</v>
      </c>
      <c r="P76" s="11"/>
      <c r="Q76" s="11" t="s">
        <v>23</v>
      </c>
      <c r="R76" s="11" t="s">
        <v>15</v>
      </c>
      <c r="S76" s="13">
        <v>43516</v>
      </c>
      <c r="T76" s="11" t="s">
        <v>309</v>
      </c>
      <c r="U76" s="72">
        <v>150</v>
      </c>
      <c r="V76" s="327"/>
      <c r="W76" s="327"/>
      <c r="X76" s="1"/>
      <c r="Y76" s="2"/>
      <c r="Z76" s="2"/>
      <c r="AA76" s="2"/>
      <c r="AB76" s="2"/>
      <c r="AC76" s="2"/>
      <c r="AD76" s="2"/>
      <c r="AE76" s="2"/>
    </row>
    <row r="77" spans="1:31" ht="18.75" customHeight="1">
      <c r="A77" s="11">
        <v>6</v>
      </c>
      <c r="B77" s="11" t="s">
        <v>303</v>
      </c>
      <c r="C77" s="11" t="s">
        <v>14</v>
      </c>
      <c r="D77" s="11" t="s">
        <v>88</v>
      </c>
      <c r="E77" s="51" t="s">
        <v>45</v>
      </c>
      <c r="F77" s="51" t="s">
        <v>367</v>
      </c>
      <c r="G77" s="11" t="s">
        <v>255</v>
      </c>
      <c r="H77" s="11" t="s">
        <v>262</v>
      </c>
      <c r="I77" s="11" t="s">
        <v>350</v>
      </c>
      <c r="J77" s="11" t="s">
        <v>350</v>
      </c>
      <c r="K77" s="11" t="s">
        <v>360</v>
      </c>
      <c r="L77" s="11" t="s">
        <v>176</v>
      </c>
      <c r="M77" s="39">
        <v>2255.08</v>
      </c>
      <c r="N77" s="11" t="str">
        <f>IF(COUNTA(P77)=1,VLOOKUP(A77,'[1]CUSTOS VEICULO-MOTORISTA'!$A$2:$C$17,3,FALSE),"-")</f>
        <v>-</v>
      </c>
      <c r="O77" s="11" t="s">
        <v>501</v>
      </c>
      <c r="P77" s="11"/>
      <c r="Q77" s="11" t="s">
        <v>23</v>
      </c>
      <c r="R77" s="11" t="s">
        <v>15</v>
      </c>
      <c r="S77" s="13">
        <v>43517</v>
      </c>
      <c r="T77" s="11" t="s">
        <v>309</v>
      </c>
      <c r="U77" s="72">
        <v>112</v>
      </c>
      <c r="V77" s="327"/>
      <c r="W77" s="327"/>
      <c r="X77" s="1"/>
      <c r="Y77" s="2"/>
      <c r="Z77" s="2"/>
      <c r="AA77" s="2"/>
      <c r="AB77" s="2"/>
      <c r="AC77" s="2"/>
      <c r="AD77" s="2"/>
      <c r="AE77" s="2"/>
    </row>
    <row r="78" spans="1:31" ht="18.75" customHeight="1">
      <c r="A78" s="11">
        <v>7</v>
      </c>
      <c r="B78" s="11" t="s">
        <v>302</v>
      </c>
      <c r="C78" s="11" t="s">
        <v>33</v>
      </c>
      <c r="D78" s="11" t="s">
        <v>89</v>
      </c>
      <c r="E78" s="51" t="s">
        <v>45</v>
      </c>
      <c r="F78" s="51" t="s">
        <v>367</v>
      </c>
      <c r="G78" s="11" t="s">
        <v>255</v>
      </c>
      <c r="H78" s="11" t="s">
        <v>262</v>
      </c>
      <c r="I78" s="11" t="s">
        <v>350</v>
      </c>
      <c r="J78" s="11" t="s">
        <v>350</v>
      </c>
      <c r="K78" s="11" t="s">
        <v>360</v>
      </c>
      <c r="L78" s="11" t="s">
        <v>176</v>
      </c>
      <c r="M78" s="39">
        <v>4014.33</v>
      </c>
      <c r="N78" s="11" t="str">
        <f>IF(COUNTA(P78)=1,VLOOKUP(A78,'[1]CUSTOS VEICULO-MOTORISTA'!$A$2:$C$17,3,FALSE),"-")</f>
        <v>-</v>
      </c>
      <c r="O78" s="11" t="s">
        <v>501</v>
      </c>
      <c r="P78" s="11"/>
      <c r="Q78" s="11" t="s">
        <v>23</v>
      </c>
      <c r="R78" s="11" t="s">
        <v>15</v>
      </c>
      <c r="S78" s="13">
        <v>43265</v>
      </c>
      <c r="T78" s="11" t="s">
        <v>309</v>
      </c>
      <c r="U78" s="72">
        <v>200</v>
      </c>
      <c r="V78" s="327"/>
      <c r="W78" s="327"/>
      <c r="X78" s="1"/>
      <c r="Y78" s="2"/>
      <c r="Z78" s="2"/>
      <c r="AA78" s="2"/>
      <c r="AB78" s="2"/>
      <c r="AC78" s="2"/>
      <c r="AD78" s="2"/>
      <c r="AE78" s="2"/>
    </row>
    <row r="79" spans="1:31" ht="18.75" customHeight="1">
      <c r="A79" s="11">
        <v>8</v>
      </c>
      <c r="B79" s="11" t="s">
        <v>302</v>
      </c>
      <c r="C79" s="11" t="s">
        <v>33</v>
      </c>
      <c r="D79" s="11" t="s">
        <v>90</v>
      </c>
      <c r="E79" s="51" t="s">
        <v>45</v>
      </c>
      <c r="F79" s="51" t="s">
        <v>367</v>
      </c>
      <c r="G79" s="11" t="s">
        <v>255</v>
      </c>
      <c r="H79" s="11" t="s">
        <v>262</v>
      </c>
      <c r="I79" s="11" t="s">
        <v>350</v>
      </c>
      <c r="J79" s="11" t="s">
        <v>350</v>
      </c>
      <c r="K79" s="11" t="s">
        <v>360</v>
      </c>
      <c r="L79" s="11" t="s">
        <v>176</v>
      </c>
      <c r="M79" s="39">
        <v>4014.33</v>
      </c>
      <c r="N79" s="11" t="str">
        <f>IF(COUNTA(P79)=1,VLOOKUP(A79,'[1]CUSTOS VEICULO-MOTORISTA'!$A$2:$C$17,3,FALSE),"-")</f>
        <v>-</v>
      </c>
      <c r="O79" s="11" t="s">
        <v>501</v>
      </c>
      <c r="P79" s="11"/>
      <c r="Q79" s="11" t="s">
        <v>23</v>
      </c>
      <c r="R79" s="11" t="s">
        <v>15</v>
      </c>
      <c r="S79" s="13">
        <v>43265</v>
      </c>
      <c r="T79" s="11" t="s">
        <v>309</v>
      </c>
      <c r="U79" s="72">
        <v>250</v>
      </c>
      <c r="V79" s="327"/>
      <c r="W79" s="327"/>
      <c r="X79" s="1"/>
      <c r="Y79" s="2"/>
      <c r="Z79" s="2"/>
      <c r="AA79" s="2"/>
      <c r="AB79" s="2"/>
      <c r="AC79" s="2"/>
      <c r="AD79" s="2"/>
      <c r="AE79" s="2"/>
    </row>
    <row r="80" spans="1:31" ht="18.75" customHeight="1">
      <c r="A80" s="11">
        <v>9</v>
      </c>
      <c r="B80" s="11" t="s">
        <v>302</v>
      </c>
      <c r="C80" s="11" t="s">
        <v>91</v>
      </c>
      <c r="D80" s="11" t="s">
        <v>92</v>
      </c>
      <c r="E80" s="51" t="s">
        <v>45</v>
      </c>
      <c r="F80" s="51" t="s">
        <v>367</v>
      </c>
      <c r="G80" s="11" t="s">
        <v>255</v>
      </c>
      <c r="H80" s="11" t="s">
        <v>262</v>
      </c>
      <c r="I80" s="11" t="s">
        <v>350</v>
      </c>
      <c r="J80" s="11" t="s">
        <v>350</v>
      </c>
      <c r="K80" s="11" t="s">
        <v>361</v>
      </c>
      <c r="L80" s="11" t="s">
        <v>176</v>
      </c>
      <c r="M80" s="39">
        <v>2709.09</v>
      </c>
      <c r="N80" s="11" t="str">
        <f>IF(COUNTA(P80)=1,VLOOKUP(A80,'[1]CUSTOS VEICULO-MOTORISTA'!$A$2:$C$17,3,FALSE),"-")</f>
        <v>-</v>
      </c>
      <c r="O80" s="11" t="s">
        <v>514</v>
      </c>
      <c r="P80" s="11"/>
      <c r="Q80" s="11" t="s">
        <v>25</v>
      </c>
      <c r="R80" s="11" t="s">
        <v>15</v>
      </c>
      <c r="S80" s="13">
        <v>43552</v>
      </c>
      <c r="T80" s="11" t="s">
        <v>309</v>
      </c>
      <c r="U80" s="72">
        <v>90</v>
      </c>
      <c r="V80" s="327"/>
      <c r="W80" s="327"/>
      <c r="X80" s="1"/>
      <c r="Y80" s="2"/>
      <c r="Z80" s="2"/>
      <c r="AA80" s="2"/>
      <c r="AB80" s="2"/>
      <c r="AC80" s="2"/>
      <c r="AD80" s="2"/>
      <c r="AE80" s="2"/>
    </row>
    <row r="81" spans="1:31" s="78" customFormat="1" ht="18.75" customHeight="1">
      <c r="A81" s="11">
        <v>10</v>
      </c>
      <c r="B81" s="11" t="s">
        <v>306</v>
      </c>
      <c r="C81" s="11" t="s">
        <v>79</v>
      </c>
      <c r="D81" s="11" t="s">
        <v>296</v>
      </c>
      <c r="E81" s="51" t="s">
        <v>45</v>
      </c>
      <c r="F81" s="51" t="s">
        <v>366</v>
      </c>
      <c r="G81" s="51" t="s">
        <v>366</v>
      </c>
      <c r="H81" s="51" t="s">
        <v>366</v>
      </c>
      <c r="I81" s="51" t="s">
        <v>334</v>
      </c>
      <c r="J81" s="51" t="s">
        <v>334</v>
      </c>
      <c r="K81" s="51" t="s">
        <v>366</v>
      </c>
      <c r="L81" s="11" t="s">
        <v>176</v>
      </c>
      <c r="M81" s="39">
        <v>8500</v>
      </c>
      <c r="N81" s="11"/>
      <c r="O81" s="11" t="s">
        <v>517</v>
      </c>
      <c r="P81" s="11"/>
      <c r="Q81" s="11"/>
      <c r="R81" s="11"/>
      <c r="S81" s="13"/>
      <c r="T81" s="11" t="s">
        <v>310</v>
      </c>
      <c r="U81" s="72">
        <v>395</v>
      </c>
      <c r="V81" s="327"/>
      <c r="W81" s="327"/>
      <c r="X81" s="79"/>
      <c r="Y81" s="80"/>
      <c r="Z81" s="80"/>
      <c r="AA81" s="80"/>
      <c r="AB81" s="80"/>
      <c r="AC81" s="80"/>
      <c r="AD81" s="80"/>
      <c r="AE81" s="80"/>
    </row>
    <row r="82" spans="1:31" s="78" customFormat="1" ht="18.75" customHeight="1">
      <c r="A82" s="11">
        <v>11</v>
      </c>
      <c r="B82" s="11" t="s">
        <v>302</v>
      </c>
      <c r="C82" s="11" t="s">
        <v>26</v>
      </c>
      <c r="D82" s="11" t="s">
        <v>295</v>
      </c>
      <c r="E82" s="74" t="s">
        <v>45</v>
      </c>
      <c r="F82" s="73" t="s">
        <v>250</v>
      </c>
      <c r="G82" s="73" t="s">
        <v>123</v>
      </c>
      <c r="H82" s="73" t="s">
        <v>194</v>
      </c>
      <c r="I82" s="73" t="s">
        <v>328</v>
      </c>
      <c r="J82" s="73" t="s">
        <v>328</v>
      </c>
      <c r="K82" s="73" t="s">
        <v>257</v>
      </c>
      <c r="L82" s="11" t="s">
        <v>176</v>
      </c>
      <c r="M82" s="39">
        <v>2709.09</v>
      </c>
      <c r="N82" s="11"/>
      <c r="O82" s="11" t="s">
        <v>518</v>
      </c>
      <c r="P82" s="11"/>
      <c r="Q82" s="11"/>
      <c r="R82" s="11"/>
      <c r="S82" s="13"/>
      <c r="T82" s="11" t="s">
        <v>309</v>
      </c>
      <c r="U82" s="72">
        <v>172</v>
      </c>
      <c r="V82" s="327"/>
      <c r="W82" s="327"/>
      <c r="X82" s="79"/>
      <c r="Y82" s="80"/>
      <c r="Z82" s="80"/>
      <c r="AA82" s="80"/>
      <c r="AB82" s="80"/>
      <c r="AC82" s="80"/>
      <c r="AD82" s="80"/>
      <c r="AE82" s="80"/>
    </row>
    <row r="83" spans="1:31" s="317" customFormat="1" ht="18.75" customHeight="1">
      <c r="A83" s="308">
        <v>12</v>
      </c>
      <c r="B83" s="309" t="s">
        <v>306</v>
      </c>
      <c r="C83" s="309" t="s">
        <v>22</v>
      </c>
      <c r="D83" s="309" t="s">
        <v>93</v>
      </c>
      <c r="E83" s="310" t="s">
        <v>45</v>
      </c>
      <c r="F83" s="309" t="s">
        <v>250</v>
      </c>
      <c r="G83" s="309" t="s">
        <v>123</v>
      </c>
      <c r="H83" s="309" t="s">
        <v>257</v>
      </c>
      <c r="I83" s="309" t="s">
        <v>331</v>
      </c>
      <c r="J83" s="309" t="s">
        <v>331</v>
      </c>
      <c r="K83" s="308" t="s">
        <v>364</v>
      </c>
      <c r="L83" s="308" t="s">
        <v>176</v>
      </c>
      <c r="M83" s="311">
        <v>8500</v>
      </c>
      <c r="N83" s="308" t="str">
        <f>IF(COUNTA(P83)=1,VLOOKUP(A83,'[1]CUSTOS VEICULO-MOTORISTA'!$A$2:$C$17,3,FALSE),"-")</f>
        <v>-</v>
      </c>
      <c r="O83" s="308" t="s">
        <v>499</v>
      </c>
      <c r="P83" s="308"/>
      <c r="Q83" s="308" t="s">
        <v>25</v>
      </c>
      <c r="R83" s="308" t="s">
        <v>38</v>
      </c>
      <c r="S83" s="313">
        <v>43915</v>
      </c>
      <c r="T83" s="308" t="s">
        <v>310</v>
      </c>
      <c r="U83" s="314">
        <v>180</v>
      </c>
      <c r="V83" s="327"/>
      <c r="W83" s="327"/>
      <c r="X83" s="315"/>
      <c r="Y83" s="316"/>
      <c r="Z83" s="316"/>
      <c r="AA83" s="316"/>
      <c r="AB83" s="316"/>
      <c r="AC83" s="316"/>
      <c r="AD83" s="316"/>
      <c r="AE83" s="316"/>
    </row>
    <row r="84" spans="1:31" ht="18.75" customHeight="1">
      <c r="A84" s="11">
        <v>13</v>
      </c>
      <c r="B84" s="11" t="s">
        <v>306</v>
      </c>
      <c r="C84" s="11" t="s">
        <v>79</v>
      </c>
      <c r="D84" s="11" t="s">
        <v>214</v>
      </c>
      <c r="E84" s="51" t="s">
        <v>45</v>
      </c>
      <c r="F84" s="51" t="s">
        <v>367</v>
      </c>
      <c r="G84" s="11" t="s">
        <v>255</v>
      </c>
      <c r="H84" s="11" t="s">
        <v>262</v>
      </c>
      <c r="I84" s="11" t="s">
        <v>350</v>
      </c>
      <c r="J84" s="11" t="s">
        <v>350</v>
      </c>
      <c r="K84" s="11" t="s">
        <v>361</v>
      </c>
      <c r="L84" s="11" t="s">
        <v>176</v>
      </c>
      <c r="M84" s="39">
        <v>8500</v>
      </c>
      <c r="N84" s="11" t="str">
        <f>IF(COUNTA(P84)=1,VLOOKUP(A84,'[1]CUSTOS VEICULO-MOTORISTA'!$A$2:$C$17,3,FALSE),"-")</f>
        <v>-</v>
      </c>
      <c r="O84" s="11" t="s">
        <v>514</v>
      </c>
      <c r="P84" s="11"/>
      <c r="Q84" s="11" t="s">
        <v>74</v>
      </c>
      <c r="R84" s="11" t="s">
        <v>15</v>
      </c>
      <c r="S84" s="13">
        <v>44946</v>
      </c>
      <c r="T84" s="11" t="s">
        <v>310</v>
      </c>
      <c r="U84" s="72">
        <v>280</v>
      </c>
      <c r="V84" s="327"/>
      <c r="W84" s="327"/>
      <c r="X84" s="1"/>
      <c r="Y84" s="2"/>
      <c r="Z84" s="2"/>
      <c r="AA84" s="2"/>
      <c r="AB84" s="2"/>
      <c r="AC84" s="2"/>
      <c r="AD84" s="2"/>
      <c r="AE84" s="2"/>
    </row>
    <row r="85" spans="1:31" ht="18.75" customHeight="1">
      <c r="A85" s="11">
        <v>14</v>
      </c>
      <c r="B85" s="11" t="s">
        <v>302</v>
      </c>
      <c r="C85" s="11" t="s">
        <v>91</v>
      </c>
      <c r="D85" s="11" t="s">
        <v>212</v>
      </c>
      <c r="E85" s="51" t="s">
        <v>45</v>
      </c>
      <c r="F85" s="51" t="s">
        <v>367</v>
      </c>
      <c r="G85" s="11" t="s">
        <v>255</v>
      </c>
      <c r="H85" s="11" t="s">
        <v>271</v>
      </c>
      <c r="I85" s="11" t="s">
        <v>340</v>
      </c>
      <c r="J85" s="11" t="s">
        <v>340</v>
      </c>
      <c r="K85" s="11" t="s">
        <v>362</v>
      </c>
      <c r="L85" s="11" t="s">
        <v>176</v>
      </c>
      <c r="M85" s="39">
        <v>2709.09</v>
      </c>
      <c r="N85" s="11" t="str">
        <f>IF(COUNTA(P85)=1,VLOOKUP(A85,'[1]CUSTOS VEICULO-MOTORISTA'!$A$2:$C$17,3,FALSE),"-")</f>
        <v>-</v>
      </c>
      <c r="O85" s="11"/>
      <c r="P85" s="11"/>
      <c r="Q85" s="11" t="s">
        <v>213</v>
      </c>
      <c r="R85" s="11" t="s">
        <v>15</v>
      </c>
      <c r="S85" s="13">
        <v>44981</v>
      </c>
      <c r="T85" s="11" t="s">
        <v>309</v>
      </c>
      <c r="U85" s="72">
        <v>200</v>
      </c>
      <c r="V85" s="327"/>
      <c r="W85" s="327"/>
      <c r="X85" s="1"/>
      <c r="Y85" s="2"/>
      <c r="Z85" s="2"/>
      <c r="AA85" s="2"/>
      <c r="AB85" s="2"/>
      <c r="AC85" s="2"/>
      <c r="AD85" s="2"/>
      <c r="AE85" s="2"/>
    </row>
    <row r="86" spans="1:31" ht="18.75" customHeight="1">
      <c r="A86" s="11">
        <v>15</v>
      </c>
      <c r="B86" s="11" t="s">
        <v>303</v>
      </c>
      <c r="C86" s="11" t="s">
        <v>44</v>
      </c>
      <c r="D86" s="11" t="s">
        <v>193</v>
      </c>
      <c r="E86" s="51" t="s">
        <v>45</v>
      </c>
      <c r="F86" s="51" t="s">
        <v>367</v>
      </c>
      <c r="G86" s="11" t="s">
        <v>255</v>
      </c>
      <c r="H86" s="11" t="s">
        <v>370</v>
      </c>
      <c r="I86" s="11" t="s">
        <v>346</v>
      </c>
      <c r="J86" s="11" t="s">
        <v>346</v>
      </c>
      <c r="K86" s="11" t="s">
        <v>371</v>
      </c>
      <c r="L86" s="11" t="s">
        <v>176</v>
      </c>
      <c r="M86" s="39">
        <v>2255.08</v>
      </c>
      <c r="N86" s="11" t="str">
        <f>IF(COUNTA(P86)=1,VLOOKUP(A86,'[1]CUSTOS VEICULO-MOTORISTA'!$A$2:$C$17,3,FALSE),"-")</f>
        <v>-</v>
      </c>
      <c r="O86" s="11"/>
      <c r="P86" s="11"/>
      <c r="Q86" s="11" t="s">
        <v>76</v>
      </c>
      <c r="R86" s="11" t="s">
        <v>15</v>
      </c>
      <c r="S86" s="13">
        <v>44853</v>
      </c>
      <c r="T86" s="11" t="s">
        <v>309</v>
      </c>
      <c r="U86" s="72">
        <v>200</v>
      </c>
      <c r="V86" s="327"/>
      <c r="W86" s="327"/>
      <c r="X86" s="1"/>
      <c r="Y86" s="2"/>
      <c r="Z86" s="2"/>
      <c r="AA86" s="2"/>
      <c r="AB86" s="2"/>
      <c r="AC86" s="2"/>
      <c r="AD86" s="2"/>
      <c r="AE86" s="2"/>
    </row>
    <row r="87" spans="1:31" ht="18.75" customHeight="1">
      <c r="A87" s="11">
        <v>16</v>
      </c>
      <c r="B87" s="73" t="s">
        <v>303</v>
      </c>
      <c r="C87" s="73" t="s">
        <v>14</v>
      </c>
      <c r="D87" s="73" t="s">
        <v>254</v>
      </c>
      <c r="E87" s="51" t="s">
        <v>45</v>
      </c>
      <c r="F87" s="51" t="s">
        <v>367</v>
      </c>
      <c r="G87" s="73" t="s">
        <v>255</v>
      </c>
      <c r="H87" s="73" t="s">
        <v>262</v>
      </c>
      <c r="I87" s="73" t="s">
        <v>350</v>
      </c>
      <c r="J87" s="73" t="s">
        <v>350</v>
      </c>
      <c r="K87" s="11" t="s">
        <v>262</v>
      </c>
      <c r="L87" s="11" t="s">
        <v>176</v>
      </c>
      <c r="M87" s="39">
        <v>2255.08</v>
      </c>
      <c r="N87" s="11" t="str">
        <f>IF(COUNTA(P87)=1,VLOOKUP(A87,'[1]CUSTOS VEICULO-MOTORISTA'!$A$2:$C$17,3,FALSE),"-")</f>
        <v>-</v>
      </c>
      <c r="O87" s="11" t="s">
        <v>519</v>
      </c>
      <c r="P87" s="11"/>
      <c r="Q87" s="11">
        <v>2019</v>
      </c>
      <c r="R87" s="11" t="s">
        <v>15</v>
      </c>
      <c r="S87" s="13">
        <v>44897</v>
      </c>
      <c r="T87" s="11" t="s">
        <v>309</v>
      </c>
      <c r="U87" s="72">
        <v>160</v>
      </c>
      <c r="V87" s="327"/>
      <c r="W87" s="327"/>
      <c r="X87" s="1"/>
      <c r="Y87" s="2"/>
      <c r="Z87" s="2"/>
      <c r="AA87" s="2"/>
      <c r="AB87" s="2"/>
      <c r="AC87" s="2"/>
      <c r="AD87" s="2"/>
      <c r="AE87" s="2"/>
    </row>
    <row r="88" spans="1:31" ht="18.75" customHeight="1">
      <c r="A88" s="356" t="s">
        <v>46</v>
      </c>
      <c r="B88" s="357"/>
      <c r="C88" s="357"/>
      <c r="D88" s="357"/>
      <c r="E88" s="358"/>
      <c r="F88" s="148"/>
      <c r="G88" s="148"/>
      <c r="H88" s="148"/>
      <c r="I88" s="148"/>
      <c r="J88" s="148"/>
      <c r="K88" s="148"/>
      <c r="L88" s="148" t="s">
        <v>176</v>
      </c>
      <c r="M88" s="149">
        <f>SUM(M72:M87)</f>
        <v>72186.41</v>
      </c>
      <c r="N88" s="152"/>
      <c r="O88" s="153"/>
      <c r="P88" s="153"/>
      <c r="Q88" s="153"/>
      <c r="R88" s="153"/>
      <c r="S88" s="153"/>
      <c r="T88" s="101" t="s">
        <v>373</v>
      </c>
      <c r="U88" s="156">
        <f>SUM(U72:U87)</f>
        <v>3123</v>
      </c>
      <c r="V88" s="329"/>
      <c r="W88" s="329"/>
      <c r="X88" s="1"/>
      <c r="Y88" s="2"/>
      <c r="Z88" s="2"/>
      <c r="AA88" s="2"/>
      <c r="AB88" s="2"/>
      <c r="AC88" s="2"/>
      <c r="AD88" s="2"/>
      <c r="AE88" s="2"/>
    </row>
    <row r="89" spans="1:31" ht="18.75" customHeight="1">
      <c r="A89" s="11">
        <v>1</v>
      </c>
      <c r="B89" s="11" t="s">
        <v>303</v>
      </c>
      <c r="C89" s="11" t="s">
        <v>14</v>
      </c>
      <c r="D89" s="11" t="s">
        <v>94</v>
      </c>
      <c r="E89" s="12" t="s">
        <v>45</v>
      </c>
      <c r="F89" s="11" t="s">
        <v>181</v>
      </c>
      <c r="G89" s="11" t="s">
        <v>359</v>
      </c>
      <c r="H89" s="11" t="s">
        <v>359</v>
      </c>
      <c r="I89" s="11" t="s">
        <v>476</v>
      </c>
      <c r="J89" s="11" t="s">
        <v>476</v>
      </c>
      <c r="K89" s="11" t="s">
        <v>359</v>
      </c>
      <c r="L89" s="11" t="s">
        <v>229</v>
      </c>
      <c r="M89" s="39">
        <v>2255.08</v>
      </c>
      <c r="N89" s="39" t="str">
        <f>IF(COUNTA(P89)=1,VLOOKUP(A89,'[1]CUSTOS VEICULO-MOTORISTA'!$A$2:$C$17,3,FALSE),"-")</f>
        <v>-</v>
      </c>
      <c r="O89" s="39" t="s">
        <v>520</v>
      </c>
      <c r="P89" s="11"/>
      <c r="Q89" s="11" t="s">
        <v>31</v>
      </c>
      <c r="R89" s="11" t="s">
        <v>15</v>
      </c>
      <c r="S89" s="13">
        <v>43770</v>
      </c>
      <c r="T89" s="11" t="s">
        <v>309</v>
      </c>
      <c r="U89" s="72">
        <v>90</v>
      </c>
      <c r="V89" s="328">
        <f>SUM(M95+N95)</f>
        <v>29052.760000000002</v>
      </c>
      <c r="W89" s="328"/>
      <c r="X89" s="1"/>
      <c r="Y89" s="2"/>
      <c r="Z89" s="2"/>
      <c r="AA89" s="2"/>
      <c r="AB89" s="2"/>
      <c r="AC89" s="2"/>
      <c r="AD89" s="2"/>
      <c r="AE89" s="2"/>
    </row>
    <row r="90" spans="1:31" s="78" customFormat="1" ht="18.75" customHeight="1">
      <c r="A90" s="11">
        <v>2</v>
      </c>
      <c r="B90" s="11" t="s">
        <v>303</v>
      </c>
      <c r="C90" s="11" t="s">
        <v>14</v>
      </c>
      <c r="D90" s="11" t="s">
        <v>297</v>
      </c>
      <c r="E90" s="12" t="s">
        <v>48</v>
      </c>
      <c r="F90" s="11" t="s">
        <v>243</v>
      </c>
      <c r="G90" s="11" t="s">
        <v>59</v>
      </c>
      <c r="H90" s="11" t="s">
        <v>59</v>
      </c>
      <c r="I90" s="11" t="s">
        <v>331</v>
      </c>
      <c r="J90" s="11" t="s">
        <v>331</v>
      </c>
      <c r="K90" s="11" t="s">
        <v>53</v>
      </c>
      <c r="L90" s="11" t="s">
        <v>229</v>
      </c>
      <c r="M90" s="39">
        <v>2255.08</v>
      </c>
      <c r="N90" s="283">
        <v>3880.57</v>
      </c>
      <c r="O90" s="39" t="s">
        <v>508</v>
      </c>
      <c r="P90" s="11" t="s">
        <v>95</v>
      </c>
      <c r="Q90" s="11" t="s">
        <v>31</v>
      </c>
      <c r="R90" s="11" t="s">
        <v>15</v>
      </c>
      <c r="S90" s="13">
        <v>43783</v>
      </c>
      <c r="T90" s="11" t="s">
        <v>309</v>
      </c>
      <c r="U90" s="72">
        <v>300</v>
      </c>
      <c r="V90" s="327"/>
      <c r="W90" s="327"/>
      <c r="X90" s="79"/>
      <c r="Y90" s="80"/>
      <c r="Z90" s="80"/>
      <c r="AA90" s="80"/>
      <c r="AB90" s="80"/>
      <c r="AC90" s="80"/>
      <c r="AD90" s="80"/>
      <c r="AE90" s="80"/>
    </row>
    <row r="91" spans="1:31" ht="18.75" customHeight="1">
      <c r="A91" s="11">
        <v>3</v>
      </c>
      <c r="B91" s="11" t="s">
        <v>303</v>
      </c>
      <c r="C91" s="11" t="s">
        <v>14</v>
      </c>
      <c r="D91" s="11" t="s">
        <v>96</v>
      </c>
      <c r="E91" s="12" t="s">
        <v>45</v>
      </c>
      <c r="F91" s="11" t="s">
        <v>181</v>
      </c>
      <c r="G91" s="11" t="s">
        <v>359</v>
      </c>
      <c r="H91" s="11" t="s">
        <v>241</v>
      </c>
      <c r="I91" s="11" t="s">
        <v>331</v>
      </c>
      <c r="J91" s="11" t="s">
        <v>331</v>
      </c>
      <c r="K91" s="11" t="s">
        <v>282</v>
      </c>
      <c r="L91" s="11" t="s">
        <v>229</v>
      </c>
      <c r="M91" s="39">
        <v>2255.08</v>
      </c>
      <c r="N91" s="39" t="str">
        <f>IF(COUNTA(P91)=1,VLOOKUP(A91,'[1]CUSTOS VEICULO-MOTORISTA'!$A$2:$C$17,3,FALSE),"-")</f>
        <v>-</v>
      </c>
      <c r="O91" s="39" t="s">
        <v>520</v>
      </c>
      <c r="P91" s="11"/>
      <c r="Q91" s="11" t="s">
        <v>31</v>
      </c>
      <c r="R91" s="11" t="s">
        <v>15</v>
      </c>
      <c r="S91" s="13">
        <v>43776</v>
      </c>
      <c r="T91" s="11" t="s">
        <v>309</v>
      </c>
      <c r="U91" s="72">
        <v>90</v>
      </c>
      <c r="V91" s="327"/>
      <c r="W91" s="327"/>
      <c r="X91" s="1"/>
      <c r="Y91" s="2"/>
      <c r="Z91" s="2"/>
      <c r="AA91" s="2"/>
      <c r="AB91" s="2"/>
      <c r="AC91" s="2"/>
      <c r="AD91" s="2"/>
      <c r="AE91" s="2"/>
    </row>
    <row r="92" spans="1:31" ht="18.75" customHeight="1">
      <c r="A92" s="11">
        <v>4</v>
      </c>
      <c r="B92" s="11" t="s">
        <v>303</v>
      </c>
      <c r="C92" s="11" t="s">
        <v>14</v>
      </c>
      <c r="D92" s="11" t="s">
        <v>97</v>
      </c>
      <c r="E92" s="51" t="s">
        <v>45</v>
      </c>
      <c r="F92" s="51" t="s">
        <v>367</v>
      </c>
      <c r="G92" s="11" t="s">
        <v>270</v>
      </c>
      <c r="H92" s="11" t="s">
        <v>365</v>
      </c>
      <c r="I92" s="11" t="s">
        <v>353</v>
      </c>
      <c r="J92" s="11" t="s">
        <v>353</v>
      </c>
      <c r="K92" s="11" t="s">
        <v>981</v>
      </c>
      <c r="L92" s="11" t="s">
        <v>229</v>
      </c>
      <c r="M92" s="39">
        <v>2255.08</v>
      </c>
      <c r="N92" s="283">
        <v>3880.57</v>
      </c>
      <c r="O92" s="39" t="s">
        <v>521</v>
      </c>
      <c r="P92" s="11" t="s">
        <v>98</v>
      </c>
      <c r="Q92" s="11" t="s">
        <v>31</v>
      </c>
      <c r="R92" s="11" t="s">
        <v>15</v>
      </c>
      <c r="S92" s="13">
        <v>43776</v>
      </c>
      <c r="T92" s="11" t="s">
        <v>309</v>
      </c>
      <c r="U92" s="72">
        <v>140</v>
      </c>
      <c r="V92" s="327"/>
      <c r="W92" s="327"/>
      <c r="X92" s="1"/>
      <c r="Y92" s="2"/>
      <c r="Z92" s="2"/>
      <c r="AA92" s="2"/>
      <c r="AB92" s="2"/>
      <c r="AC92" s="2"/>
      <c r="AD92" s="2"/>
      <c r="AE92" s="2"/>
    </row>
    <row r="93" spans="1:31" ht="18.75" customHeight="1">
      <c r="A93" s="11">
        <v>5</v>
      </c>
      <c r="B93" s="11" t="s">
        <v>303</v>
      </c>
      <c r="C93" s="11" t="s">
        <v>14</v>
      </c>
      <c r="D93" s="11" t="s">
        <v>99</v>
      </c>
      <c r="E93" s="11" t="s">
        <v>82</v>
      </c>
      <c r="F93" s="11" t="s">
        <v>244</v>
      </c>
      <c r="G93" s="11" t="s">
        <v>100</v>
      </c>
      <c r="H93" s="11" t="s">
        <v>100</v>
      </c>
      <c r="I93" s="11" t="s">
        <v>331</v>
      </c>
      <c r="J93" s="11" t="s">
        <v>331</v>
      </c>
      <c r="K93" s="11" t="s">
        <v>100</v>
      </c>
      <c r="L93" s="11" t="s">
        <v>229</v>
      </c>
      <c r="M93" s="39">
        <v>2255.08</v>
      </c>
      <c r="N93" s="283">
        <v>3880.57</v>
      </c>
      <c r="O93" s="39" t="s">
        <v>522</v>
      </c>
      <c r="P93" s="11" t="s">
        <v>101</v>
      </c>
      <c r="Q93" s="11" t="s">
        <v>31</v>
      </c>
      <c r="R93" s="11" t="s">
        <v>13</v>
      </c>
      <c r="S93" s="13">
        <v>44806</v>
      </c>
      <c r="T93" s="11" t="s">
        <v>309</v>
      </c>
      <c r="U93" s="72">
        <v>420</v>
      </c>
      <c r="V93" s="327"/>
      <c r="W93" s="327"/>
      <c r="X93" s="1"/>
      <c r="Y93" s="2"/>
      <c r="Z93" s="2"/>
      <c r="AA93" s="2"/>
      <c r="AB93" s="2"/>
      <c r="AC93" s="2"/>
      <c r="AD93" s="2"/>
      <c r="AE93" s="2"/>
    </row>
    <row r="94" spans="1:31" ht="18.75" customHeight="1">
      <c r="A94" s="11">
        <v>6</v>
      </c>
      <c r="B94" s="11" t="s">
        <v>303</v>
      </c>
      <c r="C94" s="11" t="s">
        <v>9</v>
      </c>
      <c r="D94" s="11" t="s">
        <v>195</v>
      </c>
      <c r="E94" s="11" t="s">
        <v>249</v>
      </c>
      <c r="F94" s="11" t="s">
        <v>243</v>
      </c>
      <c r="G94" s="11" t="s">
        <v>102</v>
      </c>
      <c r="H94" s="11" t="s">
        <v>102</v>
      </c>
      <c r="I94" s="11" t="s">
        <v>331</v>
      </c>
      <c r="J94" s="11" t="s">
        <v>331</v>
      </c>
      <c r="K94" s="11" t="s">
        <v>102</v>
      </c>
      <c r="L94" s="11" t="s">
        <v>229</v>
      </c>
      <c r="M94" s="39">
        <v>2255.08</v>
      </c>
      <c r="N94" s="283">
        <v>3880.57</v>
      </c>
      <c r="O94" s="39" t="s">
        <v>1011</v>
      </c>
      <c r="P94" s="11" t="s">
        <v>103</v>
      </c>
      <c r="Q94" s="11" t="s">
        <v>12</v>
      </c>
      <c r="R94" s="11" t="s">
        <v>13</v>
      </c>
      <c r="S94" s="13">
        <v>43294</v>
      </c>
      <c r="T94" s="11" t="s">
        <v>309</v>
      </c>
      <c r="U94" s="72">
        <v>82</v>
      </c>
      <c r="V94" s="327"/>
      <c r="W94" s="327"/>
      <c r="X94" s="1"/>
      <c r="Y94" s="2"/>
      <c r="Z94" s="2"/>
      <c r="AA94" s="2"/>
      <c r="AB94" s="2"/>
      <c r="AC94" s="2"/>
      <c r="AD94" s="2"/>
      <c r="AE94" s="2"/>
    </row>
    <row r="95" spans="1:31" ht="18.75" customHeight="1">
      <c r="A95" s="356" t="s">
        <v>46</v>
      </c>
      <c r="B95" s="357"/>
      <c r="C95" s="357"/>
      <c r="D95" s="357"/>
      <c r="E95" s="358"/>
      <c r="F95" s="148"/>
      <c r="G95" s="148"/>
      <c r="H95" s="148"/>
      <c r="I95" s="148"/>
      <c r="J95" s="148"/>
      <c r="K95" s="148"/>
      <c r="L95" s="148" t="s">
        <v>229</v>
      </c>
      <c r="M95" s="149">
        <f>SUM(M89:M94)</f>
        <v>13530.48</v>
      </c>
      <c r="N95" s="149">
        <f>SUM(N89:N94)</f>
        <v>15522.28</v>
      </c>
      <c r="O95" s="149"/>
      <c r="P95" s="153"/>
      <c r="Q95" s="153"/>
      <c r="R95" s="153"/>
      <c r="S95" s="153"/>
      <c r="T95" s="101" t="s">
        <v>373</v>
      </c>
      <c r="U95" s="156">
        <f>SUM(U89:U94)</f>
        <v>1122</v>
      </c>
      <c r="V95" s="329"/>
      <c r="W95" s="329"/>
      <c r="X95" s="1"/>
      <c r="Y95" s="2"/>
      <c r="Z95" s="2"/>
      <c r="AA95" s="2"/>
      <c r="AB95" s="2"/>
      <c r="AC95" s="2"/>
      <c r="AD95" s="2"/>
      <c r="AE95" s="2"/>
    </row>
    <row r="96" spans="1:31" ht="18.75" customHeight="1">
      <c r="A96" s="11">
        <v>1</v>
      </c>
      <c r="B96" s="11" t="s">
        <v>16</v>
      </c>
      <c r="C96" s="11" t="s">
        <v>16</v>
      </c>
      <c r="D96" s="11" t="s">
        <v>104</v>
      </c>
      <c r="E96" s="12" t="s">
        <v>45</v>
      </c>
      <c r="F96" s="11" t="s">
        <v>250</v>
      </c>
      <c r="G96" s="11" t="s">
        <v>123</v>
      </c>
      <c r="H96" s="11" t="s">
        <v>123</v>
      </c>
      <c r="I96" s="11" t="s">
        <v>331</v>
      </c>
      <c r="J96" s="11" t="s">
        <v>331</v>
      </c>
      <c r="K96" s="11" t="s">
        <v>123</v>
      </c>
      <c r="L96" s="11" t="s">
        <v>174</v>
      </c>
      <c r="M96" s="39">
        <v>18806.939999999999</v>
      </c>
      <c r="N96" s="283">
        <v>5499.79</v>
      </c>
      <c r="O96" s="39" t="s">
        <v>523</v>
      </c>
      <c r="P96" s="11" t="s">
        <v>105</v>
      </c>
      <c r="Q96" s="11" t="s">
        <v>106</v>
      </c>
      <c r="R96" s="11" t="s">
        <v>15</v>
      </c>
      <c r="S96" s="13">
        <v>41641</v>
      </c>
      <c r="T96" s="11" t="s">
        <v>311</v>
      </c>
      <c r="U96" s="72">
        <v>390</v>
      </c>
      <c r="V96" s="328">
        <f>SUM(M107+N107)</f>
        <v>112635.82</v>
      </c>
      <c r="W96" s="328"/>
      <c r="X96" s="1"/>
      <c r="Y96" s="2"/>
      <c r="Z96" s="2"/>
      <c r="AA96" s="2"/>
      <c r="AB96" s="2"/>
      <c r="AC96" s="2"/>
      <c r="AD96" s="2"/>
      <c r="AE96" s="2"/>
    </row>
    <row r="97" spans="1:31" ht="18.75" customHeight="1">
      <c r="A97" s="11">
        <v>2</v>
      </c>
      <c r="B97" s="11" t="s">
        <v>306</v>
      </c>
      <c r="C97" s="11" t="s">
        <v>108</v>
      </c>
      <c r="D97" s="11" t="s">
        <v>109</v>
      </c>
      <c r="E97" s="12" t="s">
        <v>45</v>
      </c>
      <c r="F97" s="11" t="s">
        <v>250</v>
      </c>
      <c r="G97" s="11" t="s">
        <v>123</v>
      </c>
      <c r="H97" s="11" t="s">
        <v>257</v>
      </c>
      <c r="I97" s="11" t="s">
        <v>331</v>
      </c>
      <c r="J97" s="11" t="s">
        <v>331</v>
      </c>
      <c r="K97" s="11" t="s">
        <v>364</v>
      </c>
      <c r="L97" s="11" t="s">
        <v>174</v>
      </c>
      <c r="M97" s="39">
        <v>8500</v>
      </c>
      <c r="N97" s="39" t="str">
        <f>IF(COUNTA(P97)=1,VLOOKUP(A97,'[1]CUSTOS VEICULO-MOTORISTA'!$A$2:$C$17,3,FALSE),"-")</f>
        <v>-</v>
      </c>
      <c r="O97" s="39" t="s">
        <v>524</v>
      </c>
      <c r="P97" s="11"/>
      <c r="Q97" s="11" t="s">
        <v>31</v>
      </c>
      <c r="R97" s="11" t="s">
        <v>13</v>
      </c>
      <c r="S97" s="13">
        <v>43817</v>
      </c>
      <c r="T97" s="11" t="s">
        <v>310</v>
      </c>
      <c r="U97" s="72">
        <v>160</v>
      </c>
      <c r="V97" s="327"/>
      <c r="W97" s="327"/>
      <c r="X97" s="1"/>
      <c r="Y97" s="2"/>
      <c r="Z97" s="2"/>
      <c r="AA97" s="2"/>
      <c r="AB97" s="2"/>
      <c r="AC97" s="2"/>
      <c r="AD97" s="2"/>
      <c r="AE97" s="2"/>
    </row>
    <row r="98" spans="1:31" s="324" customFormat="1" ht="18.75" customHeight="1">
      <c r="A98" s="308">
        <v>3</v>
      </c>
      <c r="B98" s="319" t="s">
        <v>306</v>
      </c>
      <c r="C98" s="308" t="s">
        <v>108</v>
      </c>
      <c r="D98" s="308" t="s">
        <v>407</v>
      </c>
      <c r="E98" s="319" t="s">
        <v>45</v>
      </c>
      <c r="F98" s="308" t="s">
        <v>181</v>
      </c>
      <c r="G98" s="308" t="s">
        <v>359</v>
      </c>
      <c r="H98" s="308" t="s">
        <v>359</v>
      </c>
      <c r="I98" s="308" t="s">
        <v>331</v>
      </c>
      <c r="J98" s="308" t="s">
        <v>331</v>
      </c>
      <c r="K98" s="308" t="s">
        <v>359</v>
      </c>
      <c r="L98" s="308" t="s">
        <v>174</v>
      </c>
      <c r="M98" s="311">
        <v>8500</v>
      </c>
      <c r="N98" s="311"/>
      <c r="O98" s="311" t="s">
        <v>525</v>
      </c>
      <c r="P98" s="308"/>
      <c r="Q98" s="308"/>
      <c r="R98" s="308"/>
      <c r="S98" s="313"/>
      <c r="T98" s="308" t="s">
        <v>310</v>
      </c>
      <c r="U98" s="314">
        <v>250</v>
      </c>
      <c r="V98" s="327"/>
      <c r="W98" s="327"/>
      <c r="X98" s="322"/>
      <c r="Y98" s="323"/>
      <c r="Z98" s="323"/>
      <c r="AA98" s="323"/>
      <c r="AB98" s="323"/>
      <c r="AC98" s="323"/>
      <c r="AD98" s="323"/>
      <c r="AE98" s="323"/>
    </row>
    <row r="99" spans="1:31" s="317" customFormat="1" ht="18.75" customHeight="1">
      <c r="A99" s="308">
        <v>4</v>
      </c>
      <c r="B99" s="308" t="s">
        <v>16</v>
      </c>
      <c r="C99" s="308" t="s">
        <v>16</v>
      </c>
      <c r="D99" s="308" t="s">
        <v>1001</v>
      </c>
      <c r="E99" s="319" t="s">
        <v>45</v>
      </c>
      <c r="F99" s="308" t="s">
        <v>250</v>
      </c>
      <c r="G99" s="308" t="s">
        <v>123</v>
      </c>
      <c r="H99" s="308" t="s">
        <v>123</v>
      </c>
      <c r="I99" s="308" t="s">
        <v>331</v>
      </c>
      <c r="J99" s="308" t="s">
        <v>331</v>
      </c>
      <c r="K99" s="308" t="s">
        <v>123</v>
      </c>
      <c r="L99" s="308" t="s">
        <v>174</v>
      </c>
      <c r="M99" s="311">
        <v>13240.9</v>
      </c>
      <c r="N99" s="308" t="str">
        <f>IF(COUNTA(P99)=1,VLOOKUP(A99,'[1]CUSTOS VEICULO-MOTORISTA'!$A$2:$C$17,3,FALSE),"-")</f>
        <v>-</v>
      </c>
      <c r="O99" s="311" t="s">
        <v>526</v>
      </c>
      <c r="P99" s="308"/>
      <c r="Q99" s="308"/>
      <c r="R99" s="308"/>
      <c r="S99" s="313"/>
      <c r="T99" s="308" t="s">
        <v>311</v>
      </c>
      <c r="U99" s="314">
        <v>172</v>
      </c>
      <c r="V99" s="327"/>
      <c r="W99" s="327"/>
      <c r="X99" s="315"/>
      <c r="Y99" s="316"/>
      <c r="Z99" s="316"/>
      <c r="AA99" s="316"/>
      <c r="AB99" s="316"/>
      <c r="AC99" s="316"/>
      <c r="AD99" s="316"/>
      <c r="AE99" s="316"/>
    </row>
    <row r="100" spans="1:31" s="78" customFormat="1" ht="18.75" customHeight="1">
      <c r="A100" s="11">
        <v>5</v>
      </c>
      <c r="B100" s="73" t="s">
        <v>306</v>
      </c>
      <c r="C100" s="74" t="s">
        <v>22</v>
      </c>
      <c r="D100" s="74" t="s">
        <v>221</v>
      </c>
      <c r="E100" s="12" t="s">
        <v>45</v>
      </c>
      <c r="F100" s="11" t="s">
        <v>366</v>
      </c>
      <c r="G100" s="11" t="s">
        <v>366</v>
      </c>
      <c r="H100" s="11" t="s">
        <v>366</v>
      </c>
      <c r="I100" s="11" t="s">
        <v>331</v>
      </c>
      <c r="J100" s="11" t="s">
        <v>331</v>
      </c>
      <c r="K100" s="11" t="s">
        <v>366</v>
      </c>
      <c r="L100" s="11" t="s">
        <v>174</v>
      </c>
      <c r="M100" s="39">
        <v>8500</v>
      </c>
      <c r="N100" s="39"/>
      <c r="O100" s="39" t="s">
        <v>527</v>
      </c>
      <c r="P100" s="11"/>
      <c r="Q100" s="11"/>
      <c r="R100" s="11"/>
      <c r="S100" s="13"/>
      <c r="T100" s="11" t="s">
        <v>310</v>
      </c>
      <c r="U100" s="72">
        <v>271</v>
      </c>
      <c r="V100" s="327"/>
      <c r="W100" s="327"/>
      <c r="X100" s="79"/>
      <c r="Y100" s="80"/>
      <c r="Z100" s="80"/>
      <c r="AA100" s="80"/>
      <c r="AB100" s="80"/>
      <c r="AC100" s="80"/>
      <c r="AD100" s="80"/>
      <c r="AE100" s="80"/>
    </row>
    <row r="101" spans="1:31" ht="18.75" customHeight="1">
      <c r="A101" s="11">
        <v>6</v>
      </c>
      <c r="B101" s="11" t="s">
        <v>303</v>
      </c>
      <c r="C101" s="11" t="s">
        <v>14</v>
      </c>
      <c r="D101" s="11" t="s">
        <v>111</v>
      </c>
      <c r="E101" s="12" t="s">
        <v>45</v>
      </c>
      <c r="F101" s="11" t="s">
        <v>250</v>
      </c>
      <c r="G101" s="11" t="s">
        <v>123</v>
      </c>
      <c r="H101" s="11" t="s">
        <v>230</v>
      </c>
      <c r="I101" s="11" t="s">
        <v>331</v>
      </c>
      <c r="J101" s="11" t="s">
        <v>331</v>
      </c>
      <c r="K101" s="11" t="s">
        <v>278</v>
      </c>
      <c r="L101" s="11" t="s">
        <v>174</v>
      </c>
      <c r="M101" s="39">
        <v>2255.08</v>
      </c>
      <c r="N101" s="39" t="str">
        <f>IF(COUNTA(P101)=1,VLOOKUP(A101,'[1]CUSTOS VEICULO-MOTORISTA'!$A$2:$C$17,3,FALSE),"-")</f>
        <v>-</v>
      </c>
      <c r="O101" s="39" t="s">
        <v>528</v>
      </c>
      <c r="P101" s="11"/>
      <c r="Q101" s="11" t="s">
        <v>35</v>
      </c>
      <c r="R101" s="11" t="s">
        <v>15</v>
      </c>
      <c r="S101" s="13">
        <v>44237</v>
      </c>
      <c r="T101" s="11" t="s">
        <v>309</v>
      </c>
      <c r="U101" s="72">
        <v>135</v>
      </c>
      <c r="V101" s="327"/>
      <c r="W101" s="327"/>
      <c r="X101" s="1"/>
      <c r="Y101" s="2"/>
      <c r="Z101" s="2"/>
      <c r="AA101" s="2"/>
      <c r="AB101" s="2"/>
      <c r="AC101" s="2"/>
      <c r="AD101" s="2"/>
      <c r="AE101" s="2"/>
    </row>
    <row r="102" spans="1:31" s="317" customFormat="1" ht="28.5" customHeight="1">
      <c r="A102" s="308">
        <v>7</v>
      </c>
      <c r="B102" s="308" t="s">
        <v>303</v>
      </c>
      <c r="C102" s="308" t="s">
        <v>14</v>
      </c>
      <c r="D102" s="308" t="s">
        <v>112</v>
      </c>
      <c r="E102" s="308" t="s">
        <v>48</v>
      </c>
      <c r="F102" s="308" t="s">
        <v>248</v>
      </c>
      <c r="G102" s="308" t="s">
        <v>184</v>
      </c>
      <c r="H102" s="308" t="s">
        <v>247</v>
      </c>
      <c r="I102" s="308" t="s">
        <v>331</v>
      </c>
      <c r="J102" s="308" t="s">
        <v>331</v>
      </c>
      <c r="K102" s="308" t="s">
        <v>78</v>
      </c>
      <c r="L102" s="308" t="s">
        <v>174</v>
      </c>
      <c r="M102" s="311">
        <v>2255.08</v>
      </c>
      <c r="N102" s="311" t="str">
        <f>IF(COUNTA(P102)=1,VLOOKUP(A102,'[1]CUSTOS VEICULO-MOTORISTA'!$A$2:$C$17,3,FALSE),"-")</f>
        <v>-</v>
      </c>
      <c r="O102" s="311"/>
      <c r="P102" s="308"/>
      <c r="Q102" s="308" t="s">
        <v>12</v>
      </c>
      <c r="R102" s="308" t="s">
        <v>13</v>
      </c>
      <c r="S102" s="313">
        <v>43301</v>
      </c>
      <c r="T102" s="308" t="s">
        <v>309</v>
      </c>
      <c r="U102" s="314">
        <v>168</v>
      </c>
      <c r="V102" s="327"/>
      <c r="W102" s="327"/>
      <c r="X102" s="315"/>
      <c r="Y102" s="316"/>
      <c r="Z102" s="316"/>
      <c r="AA102" s="316"/>
      <c r="AB102" s="316"/>
      <c r="AC102" s="316"/>
      <c r="AD102" s="316"/>
      <c r="AE102" s="316"/>
    </row>
    <row r="103" spans="1:31" s="317" customFormat="1" ht="18.75" customHeight="1">
      <c r="A103" s="308">
        <v>8</v>
      </c>
      <c r="B103" s="308" t="s">
        <v>303</v>
      </c>
      <c r="C103" s="308" t="s">
        <v>14</v>
      </c>
      <c r="D103" s="309" t="s">
        <v>113</v>
      </c>
      <c r="E103" s="310" t="s">
        <v>48</v>
      </c>
      <c r="F103" s="309" t="s">
        <v>388</v>
      </c>
      <c r="G103" s="309" t="s">
        <v>389</v>
      </c>
      <c r="H103" s="309" t="s">
        <v>389</v>
      </c>
      <c r="I103" s="308" t="s">
        <v>331</v>
      </c>
      <c r="J103" s="308" t="s">
        <v>331</v>
      </c>
      <c r="K103" s="308" t="s">
        <v>982</v>
      </c>
      <c r="L103" s="308" t="s">
        <v>174</v>
      </c>
      <c r="M103" s="311">
        <v>2255.08</v>
      </c>
      <c r="N103" s="312">
        <v>3880.57</v>
      </c>
      <c r="O103" s="311" t="s">
        <v>529</v>
      </c>
      <c r="P103" s="308" t="s">
        <v>114</v>
      </c>
      <c r="Q103" s="308" t="s">
        <v>31</v>
      </c>
      <c r="R103" s="308" t="s">
        <v>15</v>
      </c>
      <c r="S103" s="313">
        <v>43670</v>
      </c>
      <c r="T103" s="308" t="s">
        <v>309</v>
      </c>
      <c r="U103" s="314">
        <v>225</v>
      </c>
      <c r="V103" s="327"/>
      <c r="W103" s="327"/>
      <c r="X103" s="315"/>
      <c r="Y103" s="316"/>
      <c r="Z103" s="316"/>
      <c r="AA103" s="316"/>
      <c r="AB103" s="316"/>
      <c r="AC103" s="316"/>
      <c r="AD103" s="316"/>
      <c r="AE103" s="316"/>
    </row>
    <row r="104" spans="1:31" ht="18.75" customHeight="1">
      <c r="A104" s="11">
        <v>9</v>
      </c>
      <c r="B104" s="11" t="s">
        <v>303</v>
      </c>
      <c r="C104" s="11" t="s">
        <v>14</v>
      </c>
      <c r="D104" s="11" t="s">
        <v>115</v>
      </c>
      <c r="E104" s="11" t="s">
        <v>80</v>
      </c>
      <c r="F104" s="11" t="s">
        <v>251</v>
      </c>
      <c r="G104" s="11" t="s">
        <v>110</v>
      </c>
      <c r="H104" s="11" t="s">
        <v>110</v>
      </c>
      <c r="I104" s="11" t="s">
        <v>331</v>
      </c>
      <c r="J104" s="11" t="s">
        <v>331</v>
      </c>
      <c r="K104" s="11" t="s">
        <v>110</v>
      </c>
      <c r="L104" s="11" t="s">
        <v>174</v>
      </c>
      <c r="M104" s="39">
        <v>2255.08</v>
      </c>
      <c r="N104" s="283">
        <v>3880.57</v>
      </c>
      <c r="O104" s="39" t="s">
        <v>530</v>
      </c>
      <c r="P104" s="11" t="s">
        <v>991</v>
      </c>
      <c r="Q104" s="11" t="s">
        <v>31</v>
      </c>
      <c r="R104" s="11" t="s">
        <v>15</v>
      </c>
      <c r="S104" s="13">
        <v>43707</v>
      </c>
      <c r="T104" s="11" t="s">
        <v>309</v>
      </c>
      <c r="U104" s="72">
        <v>112</v>
      </c>
      <c r="V104" s="327"/>
      <c r="W104" s="327"/>
      <c r="X104" s="1"/>
      <c r="Y104" s="2"/>
      <c r="Z104" s="2"/>
      <c r="AA104" s="2"/>
      <c r="AB104" s="2"/>
      <c r="AC104" s="2"/>
      <c r="AD104" s="2"/>
      <c r="AE104" s="2"/>
    </row>
    <row r="105" spans="1:31" s="317" customFormat="1" ht="18.75" customHeight="1">
      <c r="A105" s="308">
        <v>10</v>
      </c>
      <c r="B105" s="308" t="s">
        <v>306</v>
      </c>
      <c r="C105" s="308" t="s">
        <v>22</v>
      </c>
      <c r="D105" s="308" t="s">
        <v>217</v>
      </c>
      <c r="E105" s="308" t="s">
        <v>45</v>
      </c>
      <c r="F105" s="308" t="s">
        <v>250</v>
      </c>
      <c r="G105" s="308" t="s">
        <v>37</v>
      </c>
      <c r="H105" s="308" t="s">
        <v>37</v>
      </c>
      <c r="I105" s="308" t="s">
        <v>331</v>
      </c>
      <c r="J105" s="308" t="s">
        <v>331</v>
      </c>
      <c r="K105" s="308" t="s">
        <v>252</v>
      </c>
      <c r="L105" s="308" t="s">
        <v>174</v>
      </c>
      <c r="M105" s="311">
        <v>8500</v>
      </c>
      <c r="N105" s="311" t="str">
        <f>IF(COUNTA(P105)=1,VLOOKUP(A105,'[1]CUSTOS VEICULO-MOTORISTA'!$A$2:$C$17,3,FALSE),"-")</f>
        <v>-</v>
      </c>
      <c r="O105" s="311" t="s">
        <v>531</v>
      </c>
      <c r="P105" s="308"/>
      <c r="Q105" s="308" t="s">
        <v>52</v>
      </c>
      <c r="R105" s="308" t="s">
        <v>15</v>
      </c>
      <c r="S105" s="313">
        <v>44960</v>
      </c>
      <c r="T105" s="308" t="s">
        <v>310</v>
      </c>
      <c r="U105" s="314">
        <v>187</v>
      </c>
      <c r="V105" s="327"/>
      <c r="W105" s="327"/>
      <c r="X105" s="315"/>
      <c r="Y105" s="316"/>
      <c r="Z105" s="316"/>
      <c r="AA105" s="316"/>
      <c r="AB105" s="316"/>
      <c r="AC105" s="316"/>
      <c r="AD105" s="316"/>
      <c r="AE105" s="316"/>
    </row>
    <row r="106" spans="1:31" ht="28.5" customHeight="1">
      <c r="A106" s="11">
        <v>11</v>
      </c>
      <c r="B106" s="11" t="s">
        <v>16</v>
      </c>
      <c r="C106" s="11" t="s">
        <v>189</v>
      </c>
      <c r="D106" s="11" t="s">
        <v>107</v>
      </c>
      <c r="E106" s="51" t="s">
        <v>45</v>
      </c>
      <c r="F106" s="51" t="s">
        <v>367</v>
      </c>
      <c r="G106" s="11" t="s">
        <v>255</v>
      </c>
      <c r="H106" s="11" t="s">
        <v>262</v>
      </c>
      <c r="I106" s="11" t="s">
        <v>350</v>
      </c>
      <c r="J106" s="11" t="s">
        <v>350</v>
      </c>
      <c r="K106" s="11" t="s">
        <v>361</v>
      </c>
      <c r="L106" s="11" t="s">
        <v>174</v>
      </c>
      <c r="M106" s="39">
        <v>18806.939999999999</v>
      </c>
      <c r="N106" s="283">
        <v>5499.79</v>
      </c>
      <c r="O106" s="39" t="s">
        <v>514</v>
      </c>
      <c r="P106" s="11" t="s">
        <v>187</v>
      </c>
      <c r="Q106" s="11" t="s">
        <v>106</v>
      </c>
      <c r="R106" s="11" t="s">
        <v>15</v>
      </c>
      <c r="S106" s="13">
        <v>41641</v>
      </c>
      <c r="T106" s="11" t="s">
        <v>312</v>
      </c>
      <c r="U106" s="72">
        <v>600</v>
      </c>
      <c r="V106" s="327"/>
      <c r="W106" s="327"/>
      <c r="X106" s="1"/>
      <c r="Y106" s="2"/>
      <c r="Z106" s="2"/>
      <c r="AA106" s="2"/>
      <c r="AB106" s="2"/>
      <c r="AC106" s="2"/>
      <c r="AD106" s="2"/>
      <c r="AE106" s="2"/>
    </row>
    <row r="107" spans="1:31" ht="18.75" customHeight="1">
      <c r="A107" s="356" t="s">
        <v>46</v>
      </c>
      <c r="B107" s="357"/>
      <c r="C107" s="357"/>
      <c r="D107" s="357"/>
      <c r="E107" s="358"/>
      <c r="F107" s="148"/>
      <c r="G107" s="148"/>
      <c r="H107" s="148"/>
      <c r="I107" s="148"/>
      <c r="J107" s="148"/>
      <c r="K107" s="148"/>
      <c r="L107" s="148" t="s">
        <v>174</v>
      </c>
      <c r="M107" s="149">
        <f>SUM(M96:M106)</f>
        <v>93875.1</v>
      </c>
      <c r="N107" s="149">
        <f>SUM(N96:N106)</f>
        <v>18760.72</v>
      </c>
      <c r="O107" s="149"/>
      <c r="P107" s="144"/>
      <c r="Q107" s="144"/>
      <c r="R107" s="144"/>
      <c r="S107" s="144"/>
      <c r="T107" s="101" t="s">
        <v>373</v>
      </c>
      <c r="U107" s="156">
        <f>SUM(U96:U106)</f>
        <v>2670</v>
      </c>
      <c r="V107" s="329"/>
      <c r="W107" s="329"/>
      <c r="X107" s="1"/>
      <c r="Y107" s="2"/>
      <c r="Z107" s="2"/>
      <c r="AA107" s="2"/>
      <c r="AB107" s="2"/>
      <c r="AC107" s="2"/>
      <c r="AD107" s="2"/>
      <c r="AE107" s="2"/>
    </row>
    <row r="108" spans="1:31" ht="18.75" customHeight="1">
      <c r="A108" s="11">
        <v>1</v>
      </c>
      <c r="B108" s="11" t="s">
        <v>306</v>
      </c>
      <c r="C108" s="11" t="s">
        <v>79</v>
      </c>
      <c r="D108" s="11" t="s">
        <v>192</v>
      </c>
      <c r="E108" s="11" t="s">
        <v>82</v>
      </c>
      <c r="F108" s="11" t="s">
        <v>244</v>
      </c>
      <c r="G108" s="11" t="s">
        <v>244</v>
      </c>
      <c r="H108" s="11" t="s">
        <v>116</v>
      </c>
      <c r="I108" s="11" t="s">
        <v>331</v>
      </c>
      <c r="J108" s="11" t="s">
        <v>331</v>
      </c>
      <c r="K108" s="11" t="s">
        <v>244</v>
      </c>
      <c r="L108" s="11" t="s">
        <v>179</v>
      </c>
      <c r="M108" s="39">
        <v>8500</v>
      </c>
      <c r="N108" s="39" t="str">
        <f>IF(COUNTA(P108)=1,VLOOKUP(A108,'[1]CUSTOS VEICULO-MOTORISTA'!$A$2:$C$17,3,FALSE),"-")</f>
        <v>-</v>
      </c>
      <c r="O108" s="39"/>
      <c r="P108" s="11"/>
      <c r="Q108" s="11" t="s">
        <v>117</v>
      </c>
      <c r="R108" s="11" t="s">
        <v>15</v>
      </c>
      <c r="S108" s="13">
        <v>42513</v>
      </c>
      <c r="T108" s="11" t="s">
        <v>310</v>
      </c>
      <c r="U108" s="72">
        <v>180</v>
      </c>
      <c r="V108" s="328">
        <f>SUM(M124+N124)</f>
        <v>100106.59000000001</v>
      </c>
      <c r="W108" s="328"/>
      <c r="X108" s="1"/>
      <c r="Y108" s="2"/>
      <c r="Z108" s="2"/>
      <c r="AA108" s="2"/>
      <c r="AB108" s="2"/>
      <c r="AC108" s="2"/>
      <c r="AD108" s="2"/>
      <c r="AE108" s="2"/>
    </row>
    <row r="109" spans="1:31" ht="18.75" customHeight="1">
      <c r="A109" s="11">
        <v>2</v>
      </c>
      <c r="B109" s="12" t="s">
        <v>306</v>
      </c>
      <c r="C109" s="11" t="s">
        <v>22</v>
      </c>
      <c r="D109" s="11" t="s">
        <v>118</v>
      </c>
      <c r="E109" s="12" t="s">
        <v>45</v>
      </c>
      <c r="F109" s="11" t="s">
        <v>250</v>
      </c>
      <c r="G109" s="11" t="s">
        <v>123</v>
      </c>
      <c r="H109" s="11" t="s">
        <v>194</v>
      </c>
      <c r="I109" s="11" t="s">
        <v>331</v>
      </c>
      <c r="J109" s="11" t="s">
        <v>331</v>
      </c>
      <c r="K109" s="11" t="s">
        <v>194</v>
      </c>
      <c r="L109" s="11" t="s">
        <v>179</v>
      </c>
      <c r="M109" s="39">
        <v>8500</v>
      </c>
      <c r="N109" s="39" t="str">
        <f>IF(COUNTA(P109)=1,VLOOKUP(A109,'[1]CUSTOS VEICULO-MOTORISTA'!$A$2:$C$17,3,FALSE),"-")</f>
        <v>-</v>
      </c>
      <c r="O109" s="39" t="s">
        <v>500</v>
      </c>
      <c r="P109" s="11"/>
      <c r="Q109" s="11" t="s">
        <v>23</v>
      </c>
      <c r="R109" s="11" t="s">
        <v>15</v>
      </c>
      <c r="S109" s="13">
        <v>43437</v>
      </c>
      <c r="T109" s="11" t="s">
        <v>310</v>
      </c>
      <c r="U109" s="72">
        <v>415</v>
      </c>
      <c r="V109" s="327"/>
      <c r="W109" s="327"/>
      <c r="X109" s="1"/>
      <c r="Y109" s="2"/>
      <c r="Z109" s="2"/>
      <c r="AA109" s="2"/>
      <c r="AB109" s="2"/>
      <c r="AC109" s="2"/>
      <c r="AD109" s="2"/>
      <c r="AE109" s="2"/>
    </row>
    <row r="110" spans="1:31" ht="18.75" customHeight="1">
      <c r="A110" s="11">
        <v>3</v>
      </c>
      <c r="B110" s="12" t="s">
        <v>306</v>
      </c>
      <c r="C110" s="11" t="s">
        <v>22</v>
      </c>
      <c r="D110" s="11" t="s">
        <v>119</v>
      </c>
      <c r="E110" s="11" t="s">
        <v>45</v>
      </c>
      <c r="F110" s="11" t="s">
        <v>356</v>
      </c>
      <c r="G110" s="11" t="s">
        <v>357</v>
      </c>
      <c r="H110" s="11" t="s">
        <v>357</v>
      </c>
      <c r="I110" s="11" t="s">
        <v>331</v>
      </c>
      <c r="J110" s="11" t="s">
        <v>331</v>
      </c>
      <c r="K110" s="11" t="s">
        <v>355</v>
      </c>
      <c r="L110" s="11" t="s">
        <v>179</v>
      </c>
      <c r="M110" s="39">
        <v>8500</v>
      </c>
      <c r="N110" s="39"/>
      <c r="O110" s="39" t="s">
        <v>497</v>
      </c>
      <c r="P110" s="11"/>
      <c r="Q110" s="11" t="s">
        <v>23</v>
      </c>
      <c r="R110" s="11" t="s">
        <v>38</v>
      </c>
      <c r="S110" s="13">
        <v>43699</v>
      </c>
      <c r="T110" s="11" t="s">
        <v>310</v>
      </c>
      <c r="U110" s="72">
        <v>177</v>
      </c>
      <c r="V110" s="327"/>
      <c r="W110" s="327"/>
      <c r="X110" s="1"/>
      <c r="Y110" s="2"/>
      <c r="Z110" s="2"/>
      <c r="AA110" s="2"/>
      <c r="AB110" s="2"/>
      <c r="AC110" s="2"/>
      <c r="AD110" s="2"/>
      <c r="AE110" s="2"/>
    </row>
    <row r="111" spans="1:31" ht="18.75" customHeight="1">
      <c r="A111" s="11">
        <v>4</v>
      </c>
      <c r="B111" s="12" t="s">
        <v>306</v>
      </c>
      <c r="C111" s="11" t="s">
        <v>22</v>
      </c>
      <c r="D111" s="11" t="s">
        <v>120</v>
      </c>
      <c r="E111" s="12" t="s">
        <v>45</v>
      </c>
      <c r="F111" s="11" t="s">
        <v>250</v>
      </c>
      <c r="G111" s="11" t="s">
        <v>123</v>
      </c>
      <c r="H111" s="11" t="s">
        <v>257</v>
      </c>
      <c r="I111" s="11" t="s">
        <v>331</v>
      </c>
      <c r="J111" s="11" t="s">
        <v>331</v>
      </c>
      <c r="K111" s="11" t="s">
        <v>363</v>
      </c>
      <c r="L111" s="11" t="s">
        <v>179</v>
      </c>
      <c r="M111" s="39">
        <v>8500</v>
      </c>
      <c r="N111" s="39" t="str">
        <f>IF(COUNTA(P111)=1,VLOOKUP(A111,'[1]CUSTOS VEICULO-MOTORISTA'!$A$2:$C$17,3,FALSE),"-")</f>
        <v>-</v>
      </c>
      <c r="O111" s="39" t="s">
        <v>532</v>
      </c>
      <c r="P111" s="11"/>
      <c r="Q111" s="11" t="s">
        <v>23</v>
      </c>
      <c r="R111" s="11" t="s">
        <v>15</v>
      </c>
      <c r="S111" s="13">
        <v>43746</v>
      </c>
      <c r="T111" s="11" t="s">
        <v>310</v>
      </c>
      <c r="U111" s="72">
        <v>180</v>
      </c>
      <c r="V111" s="327"/>
      <c r="W111" s="327"/>
      <c r="X111" s="1"/>
      <c r="Y111" s="2"/>
      <c r="Z111" s="2"/>
      <c r="AA111" s="2"/>
      <c r="AB111" s="2"/>
      <c r="AC111" s="2"/>
      <c r="AD111" s="2"/>
      <c r="AE111" s="2"/>
    </row>
    <row r="112" spans="1:31" s="317" customFormat="1" ht="18.75" customHeight="1">
      <c r="A112" s="308">
        <v>5</v>
      </c>
      <c r="B112" s="319" t="s">
        <v>306</v>
      </c>
      <c r="C112" s="308" t="s">
        <v>79</v>
      </c>
      <c r="D112" s="308" t="s">
        <v>121</v>
      </c>
      <c r="E112" s="319" t="s">
        <v>45</v>
      </c>
      <c r="F112" s="308" t="s">
        <v>250</v>
      </c>
      <c r="G112" s="308" t="s">
        <v>123</v>
      </c>
      <c r="H112" s="308" t="s">
        <v>230</v>
      </c>
      <c r="I112" s="308" t="s">
        <v>331</v>
      </c>
      <c r="J112" s="308" t="s">
        <v>331</v>
      </c>
      <c r="K112" s="308" t="s">
        <v>230</v>
      </c>
      <c r="L112" s="308" t="s">
        <v>179</v>
      </c>
      <c r="M112" s="311">
        <v>8500</v>
      </c>
      <c r="N112" s="311" t="str">
        <f>IF(COUNTA(P112)=1,VLOOKUP(A112,'[1]CUSTOS VEICULO-MOTORISTA'!$A$2:$C$17,3,FALSE),"-")</f>
        <v>-</v>
      </c>
      <c r="O112" s="311" t="s">
        <v>533</v>
      </c>
      <c r="P112" s="308"/>
      <c r="Q112" s="308" t="s">
        <v>56</v>
      </c>
      <c r="R112" s="308" t="s">
        <v>15</v>
      </c>
      <c r="S112" s="313">
        <v>44005</v>
      </c>
      <c r="T112" s="308" t="s">
        <v>310</v>
      </c>
      <c r="U112" s="314">
        <v>247</v>
      </c>
      <c r="V112" s="327"/>
      <c r="W112" s="327"/>
      <c r="X112" s="315"/>
      <c r="Y112" s="316"/>
      <c r="Z112" s="316"/>
      <c r="AA112" s="316"/>
      <c r="AB112" s="316"/>
      <c r="AC112" s="316"/>
      <c r="AD112" s="316"/>
      <c r="AE112" s="316"/>
    </row>
    <row r="113" spans="1:31" ht="18.75" customHeight="1">
      <c r="A113" s="11">
        <v>6</v>
      </c>
      <c r="B113" s="12" t="s">
        <v>306</v>
      </c>
      <c r="C113" s="11" t="s">
        <v>442</v>
      </c>
      <c r="D113" s="11" t="s">
        <v>1026</v>
      </c>
      <c r="E113" s="51" t="s">
        <v>45</v>
      </c>
      <c r="F113" s="51" t="s">
        <v>367</v>
      </c>
      <c r="G113" s="11" t="s">
        <v>255</v>
      </c>
      <c r="H113" s="11" t="s">
        <v>271</v>
      </c>
      <c r="I113" s="11" t="s">
        <v>353</v>
      </c>
      <c r="J113" s="11" t="s">
        <v>353</v>
      </c>
      <c r="K113" s="11" t="s">
        <v>362</v>
      </c>
      <c r="L113" s="11" t="s">
        <v>179</v>
      </c>
      <c r="M113" s="39">
        <v>8500</v>
      </c>
      <c r="N113" s="39" t="str">
        <f>IF(COUNTA(P113)=1,VLOOKUP(A113,'[1]CUSTOS VEICULO-MOTORISTA'!$A$2:$C$17,3,FALSE),"-")</f>
        <v>-</v>
      </c>
      <c r="O113" s="39" t="s">
        <v>534</v>
      </c>
      <c r="P113" s="11"/>
      <c r="Q113" s="11" t="s">
        <v>23</v>
      </c>
      <c r="R113" s="11" t="s">
        <v>15</v>
      </c>
      <c r="S113" s="13">
        <v>44077</v>
      </c>
      <c r="T113" s="11" t="s">
        <v>310</v>
      </c>
      <c r="U113" s="72">
        <v>330</v>
      </c>
      <c r="V113" s="327"/>
      <c r="W113" s="327"/>
      <c r="X113" s="1"/>
      <c r="Y113" s="2"/>
      <c r="Z113" s="2"/>
      <c r="AA113" s="2"/>
      <c r="AB113" s="2"/>
      <c r="AC113" s="2"/>
      <c r="AD113" s="2"/>
      <c r="AE113" s="2"/>
    </row>
    <row r="114" spans="1:31" ht="18.75" customHeight="1">
      <c r="A114" s="11">
        <v>7</v>
      </c>
      <c r="B114" s="11" t="s">
        <v>303</v>
      </c>
      <c r="C114" s="73" t="s">
        <v>14</v>
      </c>
      <c r="D114" s="73" t="s">
        <v>127</v>
      </c>
      <c r="E114" s="74" t="s">
        <v>45</v>
      </c>
      <c r="F114" s="73" t="s">
        <v>250</v>
      </c>
      <c r="G114" s="73" t="s">
        <v>123</v>
      </c>
      <c r="H114" s="73" t="s">
        <v>257</v>
      </c>
      <c r="I114" s="11" t="s">
        <v>331</v>
      </c>
      <c r="J114" s="11" t="s">
        <v>331</v>
      </c>
      <c r="K114" s="154" t="s">
        <v>363</v>
      </c>
      <c r="L114" s="11" t="s">
        <v>179</v>
      </c>
      <c r="M114" s="39">
        <v>2255.08</v>
      </c>
      <c r="N114" s="39" t="str">
        <f>IF(COUNTA(P114)=1,VLOOKUP(A114,'[1]CUSTOS VEICULO-MOTORISTA'!$A$2:$C$17,3,FALSE),"-")</f>
        <v>-</v>
      </c>
      <c r="O114" s="39" t="s">
        <v>499</v>
      </c>
      <c r="P114" s="11"/>
      <c r="Q114" s="11" t="s">
        <v>77</v>
      </c>
      <c r="R114" s="11" t="s">
        <v>15</v>
      </c>
      <c r="S114" s="13">
        <v>44754</v>
      </c>
      <c r="T114" s="11" t="s">
        <v>309</v>
      </c>
      <c r="U114" s="72">
        <v>150</v>
      </c>
      <c r="V114" s="327"/>
      <c r="W114" s="327"/>
      <c r="X114" s="1"/>
      <c r="Y114" s="2"/>
      <c r="Z114" s="2"/>
      <c r="AA114" s="2"/>
      <c r="AB114" s="2"/>
      <c r="AC114" s="2"/>
      <c r="AD114" s="2"/>
      <c r="AE114" s="2"/>
    </row>
    <row r="115" spans="1:31" ht="18.75" customHeight="1">
      <c r="A115" s="11">
        <v>8</v>
      </c>
      <c r="B115" s="11" t="s">
        <v>303</v>
      </c>
      <c r="C115" s="11" t="s">
        <v>14</v>
      </c>
      <c r="D115" s="11" t="s">
        <v>205</v>
      </c>
      <c r="E115" s="12" t="s">
        <v>45</v>
      </c>
      <c r="F115" s="11" t="s">
        <v>250</v>
      </c>
      <c r="G115" s="11" t="s">
        <v>123</v>
      </c>
      <c r="H115" s="11" t="s">
        <v>123</v>
      </c>
      <c r="I115" s="11" t="s">
        <v>331</v>
      </c>
      <c r="J115" s="11" t="s">
        <v>331</v>
      </c>
      <c r="K115" s="11" t="s">
        <v>123</v>
      </c>
      <c r="L115" s="11" t="s">
        <v>179</v>
      </c>
      <c r="M115" s="39">
        <v>2255.08</v>
      </c>
      <c r="N115" s="283">
        <v>3880.57</v>
      </c>
      <c r="O115" s="39" t="s">
        <v>535</v>
      </c>
      <c r="P115" s="11" t="s">
        <v>477</v>
      </c>
      <c r="Q115" s="11">
        <v>2020</v>
      </c>
      <c r="R115" s="11" t="s">
        <v>15</v>
      </c>
      <c r="S115" s="13">
        <v>44939</v>
      </c>
      <c r="T115" s="11" t="s">
        <v>309</v>
      </c>
      <c r="U115" s="72">
        <v>90</v>
      </c>
      <c r="V115" s="327"/>
      <c r="W115" s="327"/>
      <c r="X115" s="1"/>
      <c r="Y115" s="2"/>
      <c r="Z115" s="2"/>
      <c r="AA115" s="2"/>
      <c r="AB115" s="2"/>
      <c r="AC115" s="2"/>
      <c r="AD115" s="2"/>
      <c r="AE115" s="2"/>
    </row>
    <row r="116" spans="1:31" ht="18.75" customHeight="1">
      <c r="A116" s="11">
        <v>9</v>
      </c>
      <c r="B116" s="11" t="s">
        <v>303</v>
      </c>
      <c r="C116" s="11" t="s">
        <v>14</v>
      </c>
      <c r="D116" s="11" t="s">
        <v>124</v>
      </c>
      <c r="E116" s="51" t="s">
        <v>45</v>
      </c>
      <c r="F116" s="51" t="s">
        <v>367</v>
      </c>
      <c r="G116" s="11" t="s">
        <v>255</v>
      </c>
      <c r="H116" s="11" t="s">
        <v>271</v>
      </c>
      <c r="I116" s="11" t="s">
        <v>353</v>
      </c>
      <c r="J116" s="11" t="s">
        <v>353</v>
      </c>
      <c r="K116" s="11" t="s">
        <v>983</v>
      </c>
      <c r="L116" s="11" t="s">
        <v>179</v>
      </c>
      <c r="M116" s="39">
        <v>2255.08</v>
      </c>
      <c r="N116" s="283">
        <v>3880.57</v>
      </c>
      <c r="O116" s="39" t="s">
        <v>534</v>
      </c>
      <c r="P116" s="11" t="s">
        <v>1025</v>
      </c>
      <c r="Q116" s="11" t="s">
        <v>77</v>
      </c>
      <c r="R116" s="11" t="s">
        <v>15</v>
      </c>
      <c r="S116" s="13">
        <v>45436</v>
      </c>
      <c r="T116" s="11" t="s">
        <v>309</v>
      </c>
      <c r="U116" s="72">
        <v>160</v>
      </c>
      <c r="V116" s="327"/>
      <c r="W116" s="327"/>
      <c r="X116" s="1"/>
      <c r="Y116" s="2"/>
      <c r="Z116" s="2"/>
      <c r="AA116" s="2"/>
      <c r="AB116" s="2"/>
      <c r="AC116" s="2"/>
      <c r="AD116" s="2"/>
      <c r="AE116" s="2"/>
    </row>
    <row r="117" spans="1:31" ht="18.75" customHeight="1">
      <c r="A117" s="11">
        <v>10</v>
      </c>
      <c r="B117" s="11" t="s">
        <v>302</v>
      </c>
      <c r="C117" s="11" t="s">
        <v>26</v>
      </c>
      <c r="D117" s="11" t="s">
        <v>211</v>
      </c>
      <c r="E117" s="11" t="s">
        <v>82</v>
      </c>
      <c r="F117" s="11" t="s">
        <v>244</v>
      </c>
      <c r="G117" s="11" t="s">
        <v>100</v>
      </c>
      <c r="H117" s="11" t="s">
        <v>100</v>
      </c>
      <c r="I117" s="11" t="s">
        <v>331</v>
      </c>
      <c r="J117" s="11" t="s">
        <v>331</v>
      </c>
      <c r="K117" s="11" t="s">
        <v>100</v>
      </c>
      <c r="L117" s="11" t="s">
        <v>179</v>
      </c>
      <c r="M117" s="39">
        <v>2709.09</v>
      </c>
      <c r="N117" s="283">
        <v>3880.57</v>
      </c>
      <c r="O117" s="39" t="s">
        <v>536</v>
      </c>
      <c r="P117" s="11" t="s">
        <v>1010</v>
      </c>
      <c r="Q117" s="11" t="s">
        <v>12</v>
      </c>
      <c r="R117" s="11" t="s">
        <v>15</v>
      </c>
      <c r="S117" s="13">
        <v>43153</v>
      </c>
      <c r="T117" s="11" t="s">
        <v>309</v>
      </c>
      <c r="U117" s="72">
        <v>450</v>
      </c>
      <c r="V117" s="327"/>
      <c r="W117" s="327"/>
      <c r="X117" s="1"/>
      <c r="Y117" s="2"/>
      <c r="Z117" s="2"/>
      <c r="AA117" s="2"/>
      <c r="AB117" s="2"/>
      <c r="AC117" s="2"/>
      <c r="AD117" s="2"/>
      <c r="AE117" s="2"/>
    </row>
    <row r="118" spans="1:31" ht="18.75" customHeight="1">
      <c r="A118" s="11">
        <v>11</v>
      </c>
      <c r="B118" s="298" t="s">
        <v>303</v>
      </c>
      <c r="C118" s="11" t="s">
        <v>14</v>
      </c>
      <c r="D118" s="11" t="s">
        <v>125</v>
      </c>
      <c r="E118" s="51" t="s">
        <v>45</v>
      </c>
      <c r="F118" s="51" t="s">
        <v>367</v>
      </c>
      <c r="G118" s="11" t="s">
        <v>255</v>
      </c>
      <c r="H118" s="11" t="s">
        <v>266</v>
      </c>
      <c r="I118" s="11" t="s">
        <v>353</v>
      </c>
      <c r="J118" s="11" t="s">
        <v>353</v>
      </c>
      <c r="K118" s="11" t="s">
        <v>984</v>
      </c>
      <c r="L118" s="11" t="s">
        <v>179</v>
      </c>
      <c r="M118" s="39">
        <v>2255.08</v>
      </c>
      <c r="N118" s="283">
        <v>3880.57</v>
      </c>
      <c r="O118" s="39" t="s">
        <v>537</v>
      </c>
      <c r="P118" s="11" t="s">
        <v>126</v>
      </c>
      <c r="Q118" s="11" t="s">
        <v>77</v>
      </c>
      <c r="R118" s="11" t="s">
        <v>15</v>
      </c>
      <c r="S118" s="13">
        <v>44574</v>
      </c>
      <c r="T118" s="11" t="s">
        <v>309</v>
      </c>
      <c r="U118" s="72">
        <v>242</v>
      </c>
      <c r="V118" s="327"/>
      <c r="W118" s="327"/>
      <c r="X118" s="1"/>
      <c r="Y118" s="2"/>
      <c r="Z118" s="2"/>
      <c r="AA118" s="2"/>
      <c r="AB118" s="2"/>
      <c r="AC118" s="2"/>
      <c r="AD118" s="2"/>
      <c r="AE118" s="2"/>
    </row>
    <row r="119" spans="1:31" ht="18.75" customHeight="1">
      <c r="A119" s="11">
        <v>12</v>
      </c>
      <c r="B119" s="11" t="s">
        <v>303</v>
      </c>
      <c r="C119" s="11" t="s">
        <v>14</v>
      </c>
      <c r="D119" s="11" t="s">
        <v>208</v>
      </c>
      <c r="E119" s="74" t="s">
        <v>45</v>
      </c>
      <c r="F119" s="11" t="s">
        <v>366</v>
      </c>
      <c r="G119" s="11" t="s">
        <v>228</v>
      </c>
      <c r="H119" s="11" t="s">
        <v>231</v>
      </c>
      <c r="I119" s="11" t="s">
        <v>331</v>
      </c>
      <c r="J119" s="11" t="s">
        <v>331</v>
      </c>
      <c r="K119" s="11" t="s">
        <v>231</v>
      </c>
      <c r="L119" s="11" t="s">
        <v>179</v>
      </c>
      <c r="M119" s="39">
        <v>2255.08</v>
      </c>
      <c r="N119" s="39" t="str">
        <f>IF(COUNTA(P119)=1,VLOOKUP(A119,'[1]CUSTOS VEICULO-MOTORISTA'!$A$2:$C$17,3,FALSE),"-")</f>
        <v>-</v>
      </c>
      <c r="O119" s="39" t="s">
        <v>538</v>
      </c>
      <c r="P119" s="11"/>
      <c r="Q119" s="11" t="s">
        <v>77</v>
      </c>
      <c r="R119" s="11" t="s">
        <v>15</v>
      </c>
      <c r="S119" s="13">
        <v>44939</v>
      </c>
      <c r="T119" s="11" t="s">
        <v>309</v>
      </c>
      <c r="U119" s="72">
        <v>60</v>
      </c>
      <c r="V119" s="327"/>
      <c r="W119" s="327"/>
      <c r="X119" s="1"/>
      <c r="Y119" s="2"/>
      <c r="Z119" s="2"/>
      <c r="AA119" s="2"/>
      <c r="AB119" s="2"/>
      <c r="AC119" s="2"/>
      <c r="AD119" s="2"/>
      <c r="AE119" s="2"/>
    </row>
    <row r="120" spans="1:31" ht="18.75" customHeight="1">
      <c r="A120" s="11">
        <v>13</v>
      </c>
      <c r="B120" s="11" t="s">
        <v>303</v>
      </c>
      <c r="C120" s="11" t="s">
        <v>14</v>
      </c>
      <c r="D120" s="11" t="s">
        <v>207</v>
      </c>
      <c r="E120" s="74" t="s">
        <v>45</v>
      </c>
      <c r="F120" s="11" t="s">
        <v>366</v>
      </c>
      <c r="G120" s="11" t="s">
        <v>228</v>
      </c>
      <c r="H120" s="11" t="s">
        <v>231</v>
      </c>
      <c r="I120" s="11" t="s">
        <v>331</v>
      </c>
      <c r="J120" s="11" t="s">
        <v>331</v>
      </c>
      <c r="K120" s="11" t="s">
        <v>231</v>
      </c>
      <c r="L120" s="11" t="s">
        <v>179</v>
      </c>
      <c r="M120" s="39">
        <v>2255.08</v>
      </c>
      <c r="N120" s="39" t="str">
        <f>IF(COUNTA(P120)=1,VLOOKUP(A120,'[1]CUSTOS VEICULO-MOTORISTA'!$A$2:$C$17,3,FALSE),"-")</f>
        <v>-</v>
      </c>
      <c r="O120" s="39" t="s">
        <v>539</v>
      </c>
      <c r="P120" s="11"/>
      <c r="Q120" s="12" t="s">
        <v>56</v>
      </c>
      <c r="R120" s="12" t="s">
        <v>15</v>
      </c>
      <c r="S120" s="13">
        <v>44939</v>
      </c>
      <c r="T120" s="83" t="s">
        <v>309</v>
      </c>
      <c r="U120" s="72">
        <v>262</v>
      </c>
      <c r="V120" s="327"/>
      <c r="W120" s="327"/>
      <c r="X120" s="1"/>
      <c r="Y120" s="2"/>
      <c r="Z120" s="2"/>
      <c r="AA120" s="2"/>
      <c r="AB120" s="2"/>
      <c r="AC120" s="2"/>
      <c r="AD120" s="2"/>
      <c r="AE120" s="2"/>
    </row>
    <row r="121" spans="1:31" ht="18.75" customHeight="1">
      <c r="A121" s="11">
        <v>14</v>
      </c>
      <c r="B121" s="11" t="s">
        <v>302</v>
      </c>
      <c r="C121" s="11" t="s">
        <v>26</v>
      </c>
      <c r="D121" s="11" t="s">
        <v>128</v>
      </c>
      <c r="E121" s="51" t="s">
        <v>45</v>
      </c>
      <c r="F121" s="11" t="s">
        <v>366</v>
      </c>
      <c r="G121" s="11" t="s">
        <v>234</v>
      </c>
      <c r="H121" s="11" t="s">
        <v>285</v>
      </c>
      <c r="I121" s="11" t="s">
        <v>331</v>
      </c>
      <c r="J121" s="11" t="s">
        <v>331</v>
      </c>
      <c r="K121" s="11" t="s">
        <v>285</v>
      </c>
      <c r="L121" s="11" t="s">
        <v>179</v>
      </c>
      <c r="M121" s="39">
        <v>2709.09</v>
      </c>
      <c r="N121" s="283">
        <v>3880.57</v>
      </c>
      <c r="O121" s="39" t="s">
        <v>540</v>
      </c>
      <c r="P121" s="11" t="s">
        <v>129</v>
      </c>
      <c r="Q121" s="12" t="s">
        <v>12</v>
      </c>
      <c r="R121" s="12" t="s">
        <v>15</v>
      </c>
      <c r="S121" s="13">
        <v>43028</v>
      </c>
      <c r="T121" s="83" t="s">
        <v>309</v>
      </c>
      <c r="U121" s="72">
        <v>320</v>
      </c>
      <c r="V121" s="327"/>
      <c r="W121" s="327"/>
      <c r="X121" s="1"/>
      <c r="Y121" s="2"/>
      <c r="Z121" s="2"/>
      <c r="AA121" s="2"/>
      <c r="AB121" s="2"/>
      <c r="AC121" s="2"/>
      <c r="AD121" s="2"/>
      <c r="AE121" s="2"/>
    </row>
    <row r="122" spans="1:31" ht="18.75" customHeight="1">
      <c r="A122" s="11">
        <v>15</v>
      </c>
      <c r="B122" s="12" t="s">
        <v>306</v>
      </c>
      <c r="C122" s="11" t="s">
        <v>22</v>
      </c>
      <c r="D122" s="11" t="s">
        <v>130</v>
      </c>
      <c r="E122" s="74" t="s">
        <v>45</v>
      </c>
      <c r="F122" s="11" t="s">
        <v>366</v>
      </c>
      <c r="G122" s="11" t="s">
        <v>228</v>
      </c>
      <c r="H122" s="11" t="s">
        <v>231</v>
      </c>
      <c r="I122" s="11" t="s">
        <v>331</v>
      </c>
      <c r="J122" s="11" t="s">
        <v>331</v>
      </c>
      <c r="K122" s="11" t="s">
        <v>231</v>
      </c>
      <c r="L122" s="11" t="s">
        <v>179</v>
      </c>
      <c r="M122" s="39">
        <v>8500</v>
      </c>
      <c r="N122" s="39" t="str">
        <f>IF(COUNTA(P122)=1,VLOOKUP(A122,'[1]CUSTOS VEICULO-MOTORISTA'!$A$2:$C$17,3,FALSE),"-")</f>
        <v>-</v>
      </c>
      <c r="O122" s="39" t="s">
        <v>541</v>
      </c>
      <c r="P122" s="11"/>
      <c r="Q122" s="12" t="s">
        <v>23</v>
      </c>
      <c r="R122" s="12" t="s">
        <v>13</v>
      </c>
      <c r="S122" s="13">
        <v>44358</v>
      </c>
      <c r="T122" s="83" t="s">
        <v>310</v>
      </c>
      <c r="U122" s="72">
        <v>395</v>
      </c>
      <c r="V122" s="327"/>
      <c r="W122" s="327"/>
      <c r="X122" s="1"/>
      <c r="Y122" s="2"/>
      <c r="Z122" s="2"/>
      <c r="AA122" s="2"/>
      <c r="AB122" s="2"/>
      <c r="AC122" s="2"/>
      <c r="AD122" s="2"/>
      <c r="AE122" s="2"/>
    </row>
    <row r="123" spans="1:31" ht="18.75" customHeight="1">
      <c r="A123" s="11">
        <v>16</v>
      </c>
      <c r="B123" s="11" t="s">
        <v>303</v>
      </c>
      <c r="C123" s="11" t="s">
        <v>14</v>
      </c>
      <c r="D123" s="11" t="s">
        <v>206</v>
      </c>
      <c r="E123" s="74" t="s">
        <v>45</v>
      </c>
      <c r="F123" s="11" t="s">
        <v>366</v>
      </c>
      <c r="G123" s="11" t="s">
        <v>236</v>
      </c>
      <c r="H123" s="11" t="s">
        <v>227</v>
      </c>
      <c r="I123" s="11" t="s">
        <v>333</v>
      </c>
      <c r="J123" s="11" t="s">
        <v>333</v>
      </c>
      <c r="K123" s="11" t="s">
        <v>232</v>
      </c>
      <c r="L123" s="11" t="s">
        <v>179</v>
      </c>
      <c r="M123" s="39">
        <v>2255.08</v>
      </c>
      <c r="N123" s="39" t="str">
        <f>IF(COUNTA(P123)=1,VLOOKUP(A123,'[1]CUSTOS VEICULO-MOTORISTA'!$A$2:$C$17,3,FALSE),"-")</f>
        <v>-</v>
      </c>
      <c r="O123" s="39" t="s">
        <v>542</v>
      </c>
      <c r="P123" s="11"/>
      <c r="Q123" s="12" t="s">
        <v>77</v>
      </c>
      <c r="R123" s="12" t="s">
        <v>70</v>
      </c>
      <c r="S123" s="13">
        <v>44939</v>
      </c>
      <c r="T123" s="83" t="s">
        <v>309</v>
      </c>
      <c r="U123" s="72">
        <v>100</v>
      </c>
      <c r="V123" s="327"/>
      <c r="W123" s="327"/>
      <c r="X123" s="1"/>
      <c r="Y123" s="2"/>
      <c r="Z123" s="2"/>
      <c r="AA123" s="2"/>
      <c r="AB123" s="2"/>
      <c r="AC123" s="2"/>
      <c r="AD123" s="2"/>
      <c r="AE123" s="2"/>
    </row>
    <row r="124" spans="1:31" ht="18.75" customHeight="1">
      <c r="A124" s="356" t="s">
        <v>46</v>
      </c>
      <c r="B124" s="357"/>
      <c r="C124" s="357"/>
      <c r="D124" s="357"/>
      <c r="E124" s="358"/>
      <c r="F124" s="20"/>
      <c r="G124" s="20"/>
      <c r="H124" s="155"/>
      <c r="I124" s="155"/>
      <c r="J124" s="155"/>
      <c r="K124" s="20"/>
      <c r="L124" s="20" t="s">
        <v>179</v>
      </c>
      <c r="M124" s="40">
        <f>SUM(M108:M123)</f>
        <v>80703.740000000005</v>
      </c>
      <c r="N124" s="40">
        <f>SUM(N108:N123)</f>
        <v>19402.850000000002</v>
      </c>
      <c r="O124" s="40"/>
      <c r="P124" s="16"/>
      <c r="Q124" s="17"/>
      <c r="R124" s="17"/>
      <c r="S124" s="18"/>
      <c r="T124" s="101" t="s">
        <v>373</v>
      </c>
      <c r="U124" s="157">
        <f>SUM(U108:U123)</f>
        <v>3758</v>
      </c>
      <c r="V124" s="329"/>
      <c r="W124" s="329"/>
      <c r="X124" s="1"/>
      <c r="Y124" s="2"/>
      <c r="Z124" s="2"/>
      <c r="AA124" s="2"/>
      <c r="AB124" s="2"/>
      <c r="AC124" s="2"/>
      <c r="AD124" s="2"/>
      <c r="AE124" s="2"/>
    </row>
    <row r="125" spans="1:31">
      <c r="A125" s="11">
        <v>1</v>
      </c>
      <c r="B125" s="11" t="s">
        <v>18</v>
      </c>
      <c r="C125" s="11" t="s">
        <v>18</v>
      </c>
      <c r="D125" s="11" t="s">
        <v>131</v>
      </c>
      <c r="E125" s="12" t="s">
        <v>45</v>
      </c>
      <c r="F125" s="12" t="s">
        <v>181</v>
      </c>
      <c r="G125" s="11" t="s">
        <v>359</v>
      </c>
      <c r="H125" s="74" t="s">
        <v>242</v>
      </c>
      <c r="I125" s="74" t="s">
        <v>408</v>
      </c>
      <c r="J125" s="74" t="s">
        <v>408</v>
      </c>
      <c r="K125" s="12" t="s">
        <v>238</v>
      </c>
      <c r="L125" s="12" t="s">
        <v>177</v>
      </c>
      <c r="M125" s="39">
        <v>1112</v>
      </c>
      <c r="N125" s="19" t="str">
        <f>IF(COUNTA(P125)=1,VLOOKUP(A125,'[1]CUSTOS VEICULO-MOTORISTA'!$A$2:$C$17,3,FALSE),"-")</f>
        <v>-</v>
      </c>
      <c r="O125" s="19" t="s">
        <v>510</v>
      </c>
      <c r="P125" s="11"/>
      <c r="Q125" s="12" t="s">
        <v>25</v>
      </c>
      <c r="R125" s="12" t="s">
        <v>57</v>
      </c>
      <c r="S125" s="13">
        <v>43753</v>
      </c>
      <c r="T125" s="70" t="s">
        <v>309</v>
      </c>
      <c r="U125" s="72">
        <v>40</v>
      </c>
      <c r="V125" s="330">
        <f>SUM(M174+N174)</f>
        <v>74304.08</v>
      </c>
      <c r="W125" s="330"/>
      <c r="X125" s="1"/>
      <c r="Y125" s="2"/>
      <c r="Z125" s="2"/>
      <c r="AA125" s="2"/>
      <c r="AB125" s="2"/>
      <c r="AC125" s="2"/>
      <c r="AD125" s="2"/>
      <c r="AE125" s="2"/>
    </row>
    <row r="126" spans="1:31">
      <c r="A126" s="11">
        <v>2</v>
      </c>
      <c r="B126" s="11" t="s">
        <v>18</v>
      </c>
      <c r="C126" s="11" t="s">
        <v>18</v>
      </c>
      <c r="D126" s="11" t="s">
        <v>132</v>
      </c>
      <c r="E126" s="12" t="s">
        <v>45</v>
      </c>
      <c r="F126" s="12" t="s">
        <v>181</v>
      </c>
      <c r="G126" s="11" t="s">
        <v>359</v>
      </c>
      <c r="H126" s="74" t="s">
        <v>242</v>
      </c>
      <c r="I126" s="74" t="s">
        <v>409</v>
      </c>
      <c r="J126" s="74" t="s">
        <v>409</v>
      </c>
      <c r="K126" s="12" t="s">
        <v>237</v>
      </c>
      <c r="L126" s="12" t="s">
        <v>177</v>
      </c>
      <c r="M126" s="39">
        <v>1112</v>
      </c>
      <c r="N126" s="19"/>
      <c r="O126" s="19" t="s">
        <v>543</v>
      </c>
      <c r="P126" s="11"/>
      <c r="Q126" s="12" t="s">
        <v>25</v>
      </c>
      <c r="R126" s="12" t="s">
        <v>57</v>
      </c>
      <c r="S126" s="13">
        <v>43648</v>
      </c>
      <c r="T126" s="70" t="s">
        <v>309</v>
      </c>
      <c r="U126" s="72">
        <v>35</v>
      </c>
      <c r="V126" s="331"/>
      <c r="W126" s="331"/>
      <c r="X126" s="1"/>
      <c r="Y126" s="2"/>
      <c r="Z126" s="2"/>
      <c r="AA126" s="2"/>
      <c r="AB126" s="2"/>
      <c r="AC126" s="2"/>
      <c r="AD126" s="2"/>
      <c r="AE126" s="2"/>
    </row>
    <row r="127" spans="1:31" ht="18.75" customHeight="1">
      <c r="A127" s="11">
        <v>3</v>
      </c>
      <c r="B127" s="11" t="s">
        <v>18</v>
      </c>
      <c r="C127" s="11" t="s">
        <v>18</v>
      </c>
      <c r="D127" s="11" t="s">
        <v>133</v>
      </c>
      <c r="E127" s="74" t="s">
        <v>45</v>
      </c>
      <c r="F127" s="11" t="s">
        <v>366</v>
      </c>
      <c r="G127" s="11" t="s">
        <v>236</v>
      </c>
      <c r="H127" s="74" t="s">
        <v>231</v>
      </c>
      <c r="I127" s="74" t="s">
        <v>233</v>
      </c>
      <c r="J127" s="74" t="s">
        <v>233</v>
      </c>
      <c r="K127" s="74" t="s">
        <v>231</v>
      </c>
      <c r="L127" s="12" t="s">
        <v>177</v>
      </c>
      <c r="M127" s="39">
        <v>1112</v>
      </c>
      <c r="N127" s="21" t="str">
        <f>IF(COUNTA(P127)=1,VLOOKUP(A127,'[1]CUSTOS VEICULO-MOTORISTA'!$A$2:$C$17,3,FALSE),"-")</f>
        <v>-</v>
      </c>
      <c r="O127" s="21" t="s">
        <v>544</v>
      </c>
      <c r="P127" s="11"/>
      <c r="Q127" s="12" t="s">
        <v>25</v>
      </c>
      <c r="R127" s="12" t="s">
        <v>57</v>
      </c>
      <c r="S127" s="13">
        <v>43762</v>
      </c>
      <c r="T127" s="70" t="s">
        <v>309</v>
      </c>
      <c r="U127" s="72">
        <v>10</v>
      </c>
      <c r="V127" s="331"/>
      <c r="W127" s="331"/>
      <c r="X127" s="1"/>
      <c r="Y127" s="2"/>
      <c r="Z127" s="2"/>
      <c r="AA127" s="2"/>
      <c r="AB127" s="2"/>
      <c r="AC127" s="2"/>
      <c r="AD127" s="2"/>
      <c r="AE127" s="2"/>
    </row>
    <row r="128" spans="1:31" s="78" customFormat="1" ht="18.75" customHeight="1">
      <c r="A128" s="11">
        <v>4</v>
      </c>
      <c r="B128" s="11" t="s">
        <v>302</v>
      </c>
      <c r="C128" s="11" t="s">
        <v>26</v>
      </c>
      <c r="D128" s="11" t="s">
        <v>301</v>
      </c>
      <c r="E128" s="51" t="s">
        <v>45</v>
      </c>
      <c r="F128" s="51" t="s">
        <v>367</v>
      </c>
      <c r="G128" s="12" t="s">
        <v>255</v>
      </c>
      <c r="H128" s="11" t="s">
        <v>271</v>
      </c>
      <c r="I128" s="11" t="s">
        <v>331</v>
      </c>
      <c r="J128" s="11" t="s">
        <v>331</v>
      </c>
      <c r="K128" s="12" t="s">
        <v>985</v>
      </c>
      <c r="L128" s="12" t="s">
        <v>177</v>
      </c>
      <c r="M128" s="39">
        <v>2709.09</v>
      </c>
      <c r="N128" s="21" t="str">
        <f>IF(COUNTA(P128)=1,VLOOKUP(A128,'[1]CUSTOS VEICULO-MOTORISTA'!$A$2:$C$17,3,FALSE),"-")</f>
        <v>-</v>
      </c>
      <c r="O128" s="21" t="s">
        <v>534</v>
      </c>
      <c r="P128" s="11"/>
      <c r="Q128" s="12" t="s">
        <v>35</v>
      </c>
      <c r="R128" s="12" t="s">
        <v>15</v>
      </c>
      <c r="S128" s="13">
        <v>44183</v>
      </c>
      <c r="T128" s="70" t="s">
        <v>309</v>
      </c>
      <c r="U128" s="72">
        <v>200</v>
      </c>
      <c r="V128" s="331"/>
      <c r="W128" s="331"/>
      <c r="X128" s="79"/>
      <c r="Y128" s="80"/>
      <c r="Z128" s="80"/>
      <c r="AA128" s="80"/>
      <c r="AB128" s="80"/>
      <c r="AC128" s="80"/>
      <c r="AD128" s="80"/>
      <c r="AE128" s="80"/>
    </row>
    <row r="129" spans="1:31" ht="18.75" customHeight="1">
      <c r="A129" s="11">
        <v>5</v>
      </c>
      <c r="B129" s="11" t="s">
        <v>18</v>
      </c>
      <c r="C129" s="11" t="s">
        <v>18</v>
      </c>
      <c r="D129" s="11" t="s">
        <v>134</v>
      </c>
      <c r="E129" s="74" t="s">
        <v>45</v>
      </c>
      <c r="F129" s="11" t="s">
        <v>366</v>
      </c>
      <c r="G129" s="11" t="s">
        <v>236</v>
      </c>
      <c r="H129" s="12" t="s">
        <v>231</v>
      </c>
      <c r="I129" s="12" t="s">
        <v>328</v>
      </c>
      <c r="J129" s="12" t="s">
        <v>328</v>
      </c>
      <c r="K129" s="12" t="s">
        <v>286</v>
      </c>
      <c r="L129" s="12" t="s">
        <v>177</v>
      </c>
      <c r="M129" s="39">
        <v>1112</v>
      </c>
      <c r="N129" s="21" t="str">
        <f>IF(COUNTA(P129)=1,VLOOKUP(A129,'[1]CUSTOS VEICULO-MOTORISTA'!$A$2:$C$17,3,FALSE),"-")</f>
        <v>-</v>
      </c>
      <c r="O129" s="21" t="s">
        <v>545</v>
      </c>
      <c r="P129" s="11"/>
      <c r="Q129" s="12" t="s">
        <v>29</v>
      </c>
      <c r="R129" s="12" t="s">
        <v>57</v>
      </c>
      <c r="S129" s="13">
        <v>43888</v>
      </c>
      <c r="T129" s="70" t="s">
        <v>309</v>
      </c>
      <c r="U129" s="72">
        <v>40</v>
      </c>
      <c r="V129" s="331"/>
      <c r="W129" s="331"/>
      <c r="X129" s="1"/>
      <c r="Y129" s="2"/>
      <c r="Z129" s="2"/>
      <c r="AA129" s="2"/>
      <c r="AB129" s="2"/>
      <c r="AC129" s="2"/>
      <c r="AD129" s="2"/>
      <c r="AE129" s="2"/>
    </row>
    <row r="130" spans="1:31" ht="18.75" customHeight="1">
      <c r="A130" s="11">
        <v>6</v>
      </c>
      <c r="B130" s="11" t="s">
        <v>18</v>
      </c>
      <c r="C130" s="11" t="s">
        <v>18</v>
      </c>
      <c r="D130" s="11" t="s">
        <v>135</v>
      </c>
      <c r="E130" s="74" t="s">
        <v>45</v>
      </c>
      <c r="F130" s="11" t="s">
        <v>366</v>
      </c>
      <c r="G130" s="11" t="s">
        <v>236</v>
      </c>
      <c r="H130" s="12" t="s">
        <v>231</v>
      </c>
      <c r="I130" s="12" t="s">
        <v>327</v>
      </c>
      <c r="J130" s="12" t="s">
        <v>327</v>
      </c>
      <c r="K130" s="12" t="s">
        <v>287</v>
      </c>
      <c r="L130" s="12" t="s">
        <v>177</v>
      </c>
      <c r="M130" s="39">
        <v>1112</v>
      </c>
      <c r="N130" s="21" t="str">
        <f>IF(COUNTA(P130)=1,VLOOKUP(A130,'[1]CUSTOS VEICULO-MOTORISTA'!$A$2:$C$17,3,FALSE),"-")</f>
        <v>-</v>
      </c>
      <c r="O130" s="21" t="s">
        <v>546</v>
      </c>
      <c r="P130" s="11"/>
      <c r="Q130" s="12" t="s">
        <v>29</v>
      </c>
      <c r="R130" s="12" t="s">
        <v>57</v>
      </c>
      <c r="S130" s="13">
        <v>43888</v>
      </c>
      <c r="T130" s="70" t="s">
        <v>309</v>
      </c>
      <c r="U130" s="72">
        <v>25</v>
      </c>
      <c r="V130" s="331"/>
      <c r="W130" s="331"/>
      <c r="X130" s="1"/>
      <c r="Y130" s="2"/>
      <c r="Z130" s="2"/>
      <c r="AA130" s="2"/>
      <c r="AB130" s="2"/>
      <c r="AC130" s="2"/>
      <c r="AD130" s="2"/>
      <c r="AE130" s="2"/>
    </row>
    <row r="131" spans="1:31" ht="18.75" customHeight="1">
      <c r="A131" s="11">
        <v>7</v>
      </c>
      <c r="B131" s="11" t="s">
        <v>303</v>
      </c>
      <c r="C131" s="11" t="s">
        <v>14</v>
      </c>
      <c r="D131" s="11" t="s">
        <v>200</v>
      </c>
      <c r="E131" s="74" t="s">
        <v>45</v>
      </c>
      <c r="F131" s="11" t="s">
        <v>366</v>
      </c>
      <c r="G131" s="11" t="s">
        <v>236</v>
      </c>
      <c r="H131" s="11" t="s">
        <v>231</v>
      </c>
      <c r="I131" s="11" t="s">
        <v>332</v>
      </c>
      <c r="J131" s="11" t="s">
        <v>332</v>
      </c>
      <c r="K131" s="11" t="s">
        <v>288</v>
      </c>
      <c r="L131" s="12" t="s">
        <v>177</v>
      </c>
      <c r="M131" s="39">
        <v>2255.08</v>
      </c>
      <c r="N131" s="21" t="str">
        <f>IF(COUNTA(P131)=1,VLOOKUP(A131,'[1]CUSTOS VEICULO-MOTORISTA'!$A$2:$C$17,3,FALSE),"-")</f>
        <v>-</v>
      </c>
      <c r="O131" s="21"/>
      <c r="P131" s="11"/>
      <c r="Q131" s="12" t="s">
        <v>74</v>
      </c>
      <c r="R131" s="12" t="s">
        <v>70</v>
      </c>
      <c r="S131" s="13">
        <v>44916</v>
      </c>
      <c r="T131" s="70" t="s">
        <v>309</v>
      </c>
      <c r="U131" s="72">
        <v>110</v>
      </c>
      <c r="V131" s="331"/>
      <c r="W131" s="331"/>
      <c r="X131" s="1"/>
      <c r="Y131" s="2"/>
      <c r="Z131" s="2"/>
      <c r="AA131" s="2"/>
      <c r="AB131" s="2"/>
      <c r="AC131" s="2"/>
      <c r="AD131" s="2"/>
      <c r="AE131" s="2"/>
    </row>
    <row r="132" spans="1:31" ht="18.75" customHeight="1">
      <c r="A132" s="11">
        <v>8</v>
      </c>
      <c r="B132" s="11" t="s">
        <v>18</v>
      </c>
      <c r="C132" s="11" t="s">
        <v>18</v>
      </c>
      <c r="D132" s="11" t="s">
        <v>136</v>
      </c>
      <c r="E132" s="51" t="s">
        <v>45</v>
      </c>
      <c r="F132" s="51" t="s">
        <v>367</v>
      </c>
      <c r="G132" s="11" t="s">
        <v>255</v>
      </c>
      <c r="H132" s="11" t="s">
        <v>271</v>
      </c>
      <c r="I132" s="11" t="s">
        <v>341</v>
      </c>
      <c r="J132" s="11" t="s">
        <v>341</v>
      </c>
      <c r="K132" s="11" t="s">
        <v>271</v>
      </c>
      <c r="L132" s="12" t="s">
        <v>177</v>
      </c>
      <c r="M132" s="39">
        <v>1112</v>
      </c>
      <c r="N132" s="21" t="str">
        <f>IF(COUNTA(P132)=1,VLOOKUP(A132,'[1]CUSTOS VEICULO-MOTORISTA'!$A$2:$C$17,3,FALSE),"-")</f>
        <v>-</v>
      </c>
      <c r="O132" s="21" t="s">
        <v>547</v>
      </c>
      <c r="P132" s="11"/>
      <c r="Q132" s="12" t="s">
        <v>29</v>
      </c>
      <c r="R132" s="12" t="s">
        <v>57</v>
      </c>
      <c r="S132" s="13">
        <v>44043</v>
      </c>
      <c r="T132" s="70" t="s">
        <v>309</v>
      </c>
      <c r="U132" s="72">
        <v>25</v>
      </c>
      <c r="V132" s="331"/>
      <c r="W132" s="331"/>
      <c r="X132" s="1"/>
      <c r="Y132" s="2"/>
      <c r="Z132" s="2"/>
      <c r="AA132" s="2"/>
      <c r="AB132" s="2"/>
      <c r="AC132" s="2"/>
      <c r="AD132" s="2"/>
      <c r="AE132" s="2"/>
    </row>
    <row r="133" spans="1:31" ht="18.75" customHeight="1">
      <c r="A133" s="11">
        <v>9</v>
      </c>
      <c r="B133" s="11" t="s">
        <v>18</v>
      </c>
      <c r="C133" s="11" t="s">
        <v>18</v>
      </c>
      <c r="D133" s="11" t="s">
        <v>137</v>
      </c>
      <c r="E133" s="74" t="s">
        <v>45</v>
      </c>
      <c r="F133" s="11" t="s">
        <v>366</v>
      </c>
      <c r="G133" s="11" t="s">
        <v>236</v>
      </c>
      <c r="H133" s="11" t="s">
        <v>227</v>
      </c>
      <c r="I133" s="11" t="s">
        <v>329</v>
      </c>
      <c r="J133" s="11" t="s">
        <v>329</v>
      </c>
      <c r="K133" s="11" t="s">
        <v>281</v>
      </c>
      <c r="L133" s="12" t="s">
        <v>177</v>
      </c>
      <c r="M133" s="39">
        <v>1112</v>
      </c>
      <c r="N133" s="21" t="str">
        <f>IF(COUNTA(P133)=1,VLOOKUP(A133,'[1]CUSTOS VEICULO-MOTORISTA'!$A$2:$C$17,3,FALSE),"-")</f>
        <v>-</v>
      </c>
      <c r="O133" s="21" t="s">
        <v>548</v>
      </c>
      <c r="P133" s="11"/>
      <c r="Q133" s="12" t="s">
        <v>29</v>
      </c>
      <c r="R133" s="12" t="s">
        <v>57</v>
      </c>
      <c r="S133" s="13">
        <v>44055</v>
      </c>
      <c r="T133" s="70" t="s">
        <v>309</v>
      </c>
      <c r="U133" s="72">
        <v>15</v>
      </c>
      <c r="V133" s="331"/>
      <c r="W133" s="331"/>
      <c r="X133" s="1"/>
      <c r="Y133" s="2"/>
      <c r="Z133" s="2"/>
      <c r="AA133" s="2"/>
      <c r="AB133" s="2"/>
      <c r="AC133" s="2"/>
      <c r="AD133" s="2"/>
      <c r="AE133" s="2"/>
    </row>
    <row r="134" spans="1:31" ht="18.75" customHeight="1">
      <c r="A134" s="11">
        <v>10</v>
      </c>
      <c r="B134" s="11" t="s">
        <v>18</v>
      </c>
      <c r="C134" s="11" t="s">
        <v>18</v>
      </c>
      <c r="D134" s="11" t="s">
        <v>138</v>
      </c>
      <c r="E134" s="51" t="s">
        <v>45</v>
      </c>
      <c r="F134" s="51" t="s">
        <v>367</v>
      </c>
      <c r="G134" s="11" t="s">
        <v>255</v>
      </c>
      <c r="H134" s="11" t="s">
        <v>271</v>
      </c>
      <c r="I134" s="11" t="s">
        <v>342</v>
      </c>
      <c r="J134" s="11" t="s">
        <v>342</v>
      </c>
      <c r="K134" s="11" t="s">
        <v>271</v>
      </c>
      <c r="L134" s="12" t="s">
        <v>177</v>
      </c>
      <c r="M134" s="39">
        <v>1112</v>
      </c>
      <c r="N134" s="21" t="str">
        <f>IF(COUNTA(P134)=1,VLOOKUP(A134,'[1]CUSTOS VEICULO-MOTORISTA'!$A$2:$C$17,3,FALSE),"-")</f>
        <v>-</v>
      </c>
      <c r="O134" s="21" t="s">
        <v>489</v>
      </c>
      <c r="P134" s="11"/>
      <c r="Q134" s="12" t="s">
        <v>29</v>
      </c>
      <c r="R134" s="12" t="s">
        <v>57</v>
      </c>
      <c r="S134" s="13">
        <v>44043</v>
      </c>
      <c r="T134" s="70" t="s">
        <v>309</v>
      </c>
      <c r="U134" s="72">
        <v>20</v>
      </c>
      <c r="V134" s="331"/>
      <c r="W134" s="331"/>
      <c r="X134" s="1"/>
      <c r="Y134" s="2"/>
      <c r="Z134" s="2"/>
      <c r="AA134" s="2"/>
      <c r="AB134" s="2"/>
      <c r="AC134" s="2"/>
      <c r="AD134" s="2"/>
      <c r="AE134" s="2"/>
    </row>
    <row r="135" spans="1:31" ht="18.75" customHeight="1">
      <c r="A135" s="11">
        <v>11</v>
      </c>
      <c r="B135" s="11" t="s">
        <v>303</v>
      </c>
      <c r="C135" s="11" t="s">
        <v>14</v>
      </c>
      <c r="D135" s="11" t="s">
        <v>279</v>
      </c>
      <c r="E135" s="51" t="s">
        <v>45</v>
      </c>
      <c r="F135" s="51" t="s">
        <v>183</v>
      </c>
      <c r="G135" s="11" t="s">
        <v>183</v>
      </c>
      <c r="H135" s="11" t="s">
        <v>183</v>
      </c>
      <c r="I135" s="11" t="s">
        <v>331</v>
      </c>
      <c r="J135" s="11" t="s">
        <v>331</v>
      </c>
      <c r="K135" s="11" t="s">
        <v>183</v>
      </c>
      <c r="L135" s="12" t="s">
        <v>177</v>
      </c>
      <c r="M135" s="39">
        <v>2255.08</v>
      </c>
      <c r="N135" s="21" t="str">
        <f>IF(COUNTA(P135)=1,VLOOKUP(A135,'[1]CUSTOS VEICULO-MOTORISTA'!$A$2:$C$17,3,FALSE),"-")</f>
        <v>-</v>
      </c>
      <c r="O135" s="21" t="s">
        <v>549</v>
      </c>
      <c r="P135" s="11"/>
      <c r="Q135" s="12" t="s">
        <v>74</v>
      </c>
      <c r="R135" s="12" t="s">
        <v>15</v>
      </c>
      <c r="S135" s="13">
        <v>44732</v>
      </c>
      <c r="T135" s="70" t="s">
        <v>309</v>
      </c>
      <c r="U135" s="72">
        <v>81</v>
      </c>
      <c r="V135" s="331"/>
      <c r="W135" s="331"/>
      <c r="X135" s="1"/>
      <c r="Y135" s="2"/>
      <c r="Z135" s="2"/>
      <c r="AA135" s="2"/>
      <c r="AB135" s="2"/>
      <c r="AC135" s="2"/>
      <c r="AD135" s="2"/>
      <c r="AE135" s="2"/>
    </row>
    <row r="136" spans="1:31" ht="18.75" customHeight="1">
      <c r="A136" s="11">
        <v>12</v>
      </c>
      <c r="B136" s="11" t="s">
        <v>18</v>
      </c>
      <c r="C136" s="11" t="s">
        <v>18</v>
      </c>
      <c r="D136" s="11" t="s">
        <v>139</v>
      </c>
      <c r="E136" s="51" t="s">
        <v>45</v>
      </c>
      <c r="F136" s="51" t="s">
        <v>367</v>
      </c>
      <c r="G136" s="11" t="s">
        <v>255</v>
      </c>
      <c r="H136" s="11" t="s">
        <v>266</v>
      </c>
      <c r="I136" s="11" t="s">
        <v>346</v>
      </c>
      <c r="J136" s="11" t="s">
        <v>346</v>
      </c>
      <c r="K136" s="11" t="s">
        <v>266</v>
      </c>
      <c r="L136" s="12" t="s">
        <v>177</v>
      </c>
      <c r="M136" s="39">
        <v>1112</v>
      </c>
      <c r="N136" s="21" t="str">
        <f>IF(COUNTA(P136)=1,VLOOKUP(A136,'[1]CUSTOS VEICULO-MOTORISTA'!$A$2:$C$17,3,FALSE),"-")</f>
        <v>-</v>
      </c>
      <c r="O136" s="21" t="s">
        <v>550</v>
      </c>
      <c r="P136" s="11"/>
      <c r="Q136" s="12" t="s">
        <v>29</v>
      </c>
      <c r="R136" s="12" t="s">
        <v>57</v>
      </c>
      <c r="S136" s="13">
        <v>44043</v>
      </c>
      <c r="T136" s="70" t="s">
        <v>309</v>
      </c>
      <c r="U136" s="72">
        <v>16</v>
      </c>
      <c r="V136" s="331"/>
      <c r="W136" s="331"/>
      <c r="X136" s="1"/>
      <c r="Y136" s="2"/>
      <c r="Z136" s="2"/>
      <c r="AA136" s="2"/>
      <c r="AB136" s="2"/>
      <c r="AC136" s="2"/>
      <c r="AD136" s="2"/>
      <c r="AE136" s="2"/>
    </row>
    <row r="137" spans="1:31" ht="18.75" customHeight="1">
      <c r="A137" s="11">
        <v>13</v>
      </c>
      <c r="B137" s="11" t="s">
        <v>18</v>
      </c>
      <c r="C137" s="11" t="s">
        <v>18</v>
      </c>
      <c r="D137" s="11" t="s">
        <v>140</v>
      </c>
      <c r="E137" s="51" t="s">
        <v>45</v>
      </c>
      <c r="F137" s="51" t="s">
        <v>367</v>
      </c>
      <c r="G137" s="11" t="s">
        <v>255</v>
      </c>
      <c r="H137" s="11" t="s">
        <v>266</v>
      </c>
      <c r="I137" s="11" t="s">
        <v>344</v>
      </c>
      <c r="J137" s="11" t="s">
        <v>344</v>
      </c>
      <c r="K137" s="11" t="s">
        <v>266</v>
      </c>
      <c r="L137" s="12" t="s">
        <v>177</v>
      </c>
      <c r="M137" s="39">
        <v>1112</v>
      </c>
      <c r="N137" s="21" t="str">
        <f>IF(COUNTA(P137)=1,VLOOKUP(A137,'[1]CUSTOS VEICULO-MOTORISTA'!$A$2:$C$17,3,FALSE),"-")</f>
        <v>-</v>
      </c>
      <c r="O137" s="21" t="s">
        <v>551</v>
      </c>
      <c r="P137" s="11"/>
      <c r="Q137" s="12" t="s">
        <v>29</v>
      </c>
      <c r="R137" s="12" t="s">
        <v>57</v>
      </c>
      <c r="S137" s="13">
        <v>44043</v>
      </c>
      <c r="T137" s="70" t="s">
        <v>309</v>
      </c>
      <c r="U137" s="72">
        <v>45</v>
      </c>
      <c r="V137" s="331"/>
      <c r="W137" s="331"/>
      <c r="X137" s="1"/>
      <c r="Y137" s="2"/>
      <c r="Z137" s="2"/>
      <c r="AA137" s="2"/>
      <c r="AB137" s="2"/>
      <c r="AC137" s="2"/>
      <c r="AD137" s="2"/>
      <c r="AE137" s="2"/>
    </row>
    <row r="138" spans="1:31" ht="18.75" customHeight="1">
      <c r="A138" s="11">
        <v>14</v>
      </c>
      <c r="B138" s="11" t="s">
        <v>18</v>
      </c>
      <c r="C138" s="11" t="s">
        <v>18</v>
      </c>
      <c r="D138" s="11" t="s">
        <v>141</v>
      </c>
      <c r="E138" s="51" t="s">
        <v>45</v>
      </c>
      <c r="F138" s="51" t="s">
        <v>367</v>
      </c>
      <c r="G138" s="11" t="s">
        <v>255</v>
      </c>
      <c r="H138" s="11" t="s">
        <v>266</v>
      </c>
      <c r="I138" s="11" t="s">
        <v>267</v>
      </c>
      <c r="J138" s="11" t="s">
        <v>267</v>
      </c>
      <c r="K138" s="11" t="s">
        <v>271</v>
      </c>
      <c r="L138" s="12" t="s">
        <v>177</v>
      </c>
      <c r="M138" s="39">
        <v>1112</v>
      </c>
      <c r="N138" s="21" t="str">
        <f>IF(COUNTA(P138)=1,VLOOKUP(A138,'[1]CUSTOS VEICULO-MOTORISTA'!$A$2:$C$17,3,FALSE),"-")</f>
        <v>-</v>
      </c>
      <c r="O138" s="21" t="s">
        <v>552</v>
      </c>
      <c r="P138" s="11"/>
      <c r="Q138" s="12" t="s">
        <v>29</v>
      </c>
      <c r="R138" s="12" t="s">
        <v>57</v>
      </c>
      <c r="S138" s="13">
        <v>44043</v>
      </c>
      <c r="T138" s="70" t="s">
        <v>309</v>
      </c>
      <c r="U138" s="72">
        <v>32</v>
      </c>
      <c r="V138" s="331"/>
      <c r="W138" s="331"/>
      <c r="X138" s="1"/>
      <c r="Y138" s="2"/>
      <c r="Z138" s="2"/>
      <c r="AA138" s="2"/>
      <c r="AB138" s="2"/>
      <c r="AC138" s="2"/>
      <c r="AD138" s="2"/>
      <c r="AE138" s="2"/>
    </row>
    <row r="139" spans="1:31" ht="18.75" customHeight="1">
      <c r="A139" s="11">
        <v>15</v>
      </c>
      <c r="B139" s="11" t="s">
        <v>18</v>
      </c>
      <c r="C139" s="11" t="s">
        <v>18</v>
      </c>
      <c r="D139" s="11" t="s">
        <v>142</v>
      </c>
      <c r="E139" s="51" t="s">
        <v>45</v>
      </c>
      <c r="F139" s="51" t="s">
        <v>367</v>
      </c>
      <c r="G139" s="11" t="s">
        <v>255</v>
      </c>
      <c r="H139" s="11" t="s">
        <v>266</v>
      </c>
      <c r="I139" s="11" t="s">
        <v>346</v>
      </c>
      <c r="J139" s="11" t="s">
        <v>346</v>
      </c>
      <c r="K139" s="11" t="s">
        <v>266</v>
      </c>
      <c r="L139" s="12" t="s">
        <v>177</v>
      </c>
      <c r="M139" s="39">
        <v>1112</v>
      </c>
      <c r="N139" s="21" t="str">
        <f>IF(COUNTA(P139)=1,VLOOKUP(A139,'[1]CUSTOS VEICULO-MOTORISTA'!$A$2:$C$17,3,FALSE),"-")</f>
        <v>-</v>
      </c>
      <c r="O139" s="21" t="s">
        <v>553</v>
      </c>
      <c r="P139" s="11"/>
      <c r="Q139" s="12" t="s">
        <v>29</v>
      </c>
      <c r="R139" s="12" t="s">
        <v>57</v>
      </c>
      <c r="S139" s="13">
        <v>44043</v>
      </c>
      <c r="T139" s="70" t="s">
        <v>309</v>
      </c>
      <c r="U139" s="72">
        <v>16</v>
      </c>
      <c r="V139" s="331"/>
      <c r="W139" s="331"/>
      <c r="X139" s="1"/>
      <c r="Y139" s="2"/>
      <c r="Z139" s="2"/>
      <c r="AA139" s="2"/>
      <c r="AB139" s="2"/>
      <c r="AC139" s="2"/>
      <c r="AD139" s="2"/>
      <c r="AE139" s="2"/>
    </row>
    <row r="140" spans="1:31" ht="18.75" customHeight="1">
      <c r="A140" s="11">
        <v>16</v>
      </c>
      <c r="B140" s="11" t="s">
        <v>18</v>
      </c>
      <c r="C140" s="11" t="s">
        <v>18</v>
      </c>
      <c r="D140" s="11" t="s">
        <v>143</v>
      </c>
      <c r="E140" s="51" t="s">
        <v>45</v>
      </c>
      <c r="F140" s="51" t="s">
        <v>367</v>
      </c>
      <c r="G140" s="11" t="s">
        <v>255</v>
      </c>
      <c r="H140" s="11" t="s">
        <v>266</v>
      </c>
      <c r="I140" s="11" t="s">
        <v>345</v>
      </c>
      <c r="J140" s="11" t="s">
        <v>345</v>
      </c>
      <c r="K140" s="11" t="s">
        <v>271</v>
      </c>
      <c r="L140" s="12" t="s">
        <v>177</v>
      </c>
      <c r="M140" s="39">
        <v>1112</v>
      </c>
      <c r="N140" s="21" t="str">
        <f>IF(COUNTA(P140)=1,VLOOKUP(A140,'[1]CUSTOS VEICULO-MOTORISTA'!$A$2:$C$17,3,FALSE),"-")</f>
        <v>-</v>
      </c>
      <c r="O140" s="21" t="s">
        <v>554</v>
      </c>
      <c r="P140" s="11"/>
      <c r="Q140" s="12" t="s">
        <v>23</v>
      </c>
      <c r="R140" s="12" t="s">
        <v>57</v>
      </c>
      <c r="S140" s="13">
        <v>43468</v>
      </c>
      <c r="T140" s="70" t="s">
        <v>309</v>
      </c>
      <c r="U140" s="72">
        <v>28</v>
      </c>
      <c r="V140" s="331"/>
      <c r="W140" s="331"/>
      <c r="X140" s="1"/>
      <c r="Y140" s="2"/>
      <c r="Z140" s="2"/>
      <c r="AA140" s="2"/>
      <c r="AB140" s="2"/>
      <c r="AC140" s="2"/>
      <c r="AD140" s="2"/>
      <c r="AE140" s="2"/>
    </row>
    <row r="141" spans="1:31" ht="18.75" customHeight="1">
      <c r="A141" s="11">
        <v>17</v>
      </c>
      <c r="B141" s="11" t="s">
        <v>18</v>
      </c>
      <c r="C141" s="11" t="s">
        <v>18</v>
      </c>
      <c r="D141" s="11" t="s">
        <v>144</v>
      </c>
      <c r="E141" s="51" t="s">
        <v>45</v>
      </c>
      <c r="F141" s="51" t="s">
        <v>367</v>
      </c>
      <c r="G141" s="11" t="s">
        <v>255</v>
      </c>
      <c r="H141" s="11" t="s">
        <v>266</v>
      </c>
      <c r="I141" s="11" t="s">
        <v>343</v>
      </c>
      <c r="J141" s="11" t="s">
        <v>343</v>
      </c>
      <c r="K141" s="11" t="s">
        <v>266</v>
      </c>
      <c r="L141" s="12" t="s">
        <v>177</v>
      </c>
      <c r="M141" s="39">
        <v>1112</v>
      </c>
      <c r="N141" s="21" t="str">
        <f>IF(COUNTA(P141)=1,VLOOKUP(A141,'[1]CUSTOS VEICULO-MOTORISTA'!$A$2:$C$17,3,FALSE),"-")</f>
        <v>-</v>
      </c>
      <c r="O141" s="21" t="s">
        <v>555</v>
      </c>
      <c r="P141" s="11"/>
      <c r="Q141" s="12" t="s">
        <v>23</v>
      </c>
      <c r="R141" s="12" t="s">
        <v>57</v>
      </c>
      <c r="S141" s="13">
        <v>43468</v>
      </c>
      <c r="T141" s="70" t="s">
        <v>309</v>
      </c>
      <c r="U141" s="72">
        <v>31</v>
      </c>
      <c r="V141" s="331"/>
      <c r="W141" s="331"/>
      <c r="X141" s="1"/>
      <c r="Y141" s="2"/>
      <c r="Z141" s="2"/>
      <c r="AA141" s="2"/>
      <c r="AB141" s="2"/>
      <c r="AC141" s="2"/>
      <c r="AD141" s="2"/>
      <c r="AE141" s="2"/>
    </row>
    <row r="142" spans="1:31" ht="18.75" customHeight="1">
      <c r="A142" s="11">
        <v>18</v>
      </c>
      <c r="B142" s="11" t="s">
        <v>18</v>
      </c>
      <c r="C142" s="11" t="s">
        <v>18</v>
      </c>
      <c r="D142" s="11" t="s">
        <v>145</v>
      </c>
      <c r="E142" s="51" t="s">
        <v>45</v>
      </c>
      <c r="F142" s="51" t="s">
        <v>367</v>
      </c>
      <c r="G142" s="11" t="s">
        <v>255</v>
      </c>
      <c r="H142" s="11" t="s">
        <v>266</v>
      </c>
      <c r="I142" s="11" t="s">
        <v>346</v>
      </c>
      <c r="J142" s="11" t="s">
        <v>346</v>
      </c>
      <c r="K142" s="11" t="s">
        <v>266</v>
      </c>
      <c r="L142" s="12" t="s">
        <v>177</v>
      </c>
      <c r="M142" s="39">
        <v>1112</v>
      </c>
      <c r="N142" s="21" t="str">
        <f>IF(COUNTA(P142)=1,VLOOKUP(A142,'[1]CUSTOS VEICULO-MOTORISTA'!$A$2:$C$17,3,FALSE),"-")</f>
        <v>-</v>
      </c>
      <c r="O142" s="21" t="s">
        <v>556</v>
      </c>
      <c r="P142" s="11"/>
      <c r="Q142" s="12" t="s">
        <v>23</v>
      </c>
      <c r="R142" s="12" t="s">
        <v>57</v>
      </c>
      <c r="S142" s="13">
        <v>43510</v>
      </c>
      <c r="T142" s="70" t="s">
        <v>309</v>
      </c>
      <c r="U142" s="72">
        <v>20</v>
      </c>
      <c r="V142" s="331"/>
      <c r="W142" s="331"/>
      <c r="X142" s="1"/>
      <c r="Y142" s="2"/>
      <c r="Z142" s="2"/>
      <c r="AA142" s="2"/>
      <c r="AB142" s="2"/>
      <c r="AC142" s="2"/>
      <c r="AD142" s="2"/>
      <c r="AE142" s="2"/>
    </row>
    <row r="143" spans="1:31" ht="18.75" customHeight="1">
      <c r="A143" s="11">
        <v>19</v>
      </c>
      <c r="B143" s="11" t="s">
        <v>18</v>
      </c>
      <c r="C143" s="11" t="s">
        <v>18</v>
      </c>
      <c r="D143" s="11" t="s">
        <v>146</v>
      </c>
      <c r="E143" s="51" t="s">
        <v>45</v>
      </c>
      <c r="F143" s="51" t="s">
        <v>367</v>
      </c>
      <c r="G143" s="11" t="s">
        <v>255</v>
      </c>
      <c r="H143" s="11" t="s">
        <v>266</v>
      </c>
      <c r="I143" s="11" t="s">
        <v>268</v>
      </c>
      <c r="J143" s="11" t="s">
        <v>268</v>
      </c>
      <c r="K143" s="11" t="s">
        <v>271</v>
      </c>
      <c r="L143" s="12" t="s">
        <v>177</v>
      </c>
      <c r="M143" s="39">
        <v>1112</v>
      </c>
      <c r="N143" s="21" t="str">
        <f>IF(COUNTA(P143)=1,VLOOKUP(A143,'[1]CUSTOS VEICULO-MOTORISTA'!$A$2:$C$17,3,FALSE),"-")</f>
        <v>-</v>
      </c>
      <c r="O143" s="21" t="s">
        <v>557</v>
      </c>
      <c r="P143" s="11"/>
      <c r="Q143" s="12" t="s">
        <v>23</v>
      </c>
      <c r="R143" s="12" t="s">
        <v>57</v>
      </c>
      <c r="S143" s="13">
        <v>43468</v>
      </c>
      <c r="T143" s="70" t="s">
        <v>309</v>
      </c>
      <c r="U143" s="72">
        <v>22</v>
      </c>
      <c r="V143" s="331"/>
      <c r="W143" s="331"/>
      <c r="X143" s="1"/>
      <c r="Y143" s="2"/>
      <c r="Z143" s="2"/>
      <c r="AA143" s="2"/>
      <c r="AB143" s="2"/>
      <c r="AC143" s="2"/>
      <c r="AD143" s="2"/>
      <c r="AE143" s="2"/>
    </row>
    <row r="144" spans="1:31" ht="18.75" customHeight="1">
      <c r="A144" s="11">
        <v>20</v>
      </c>
      <c r="B144" s="11" t="s">
        <v>18</v>
      </c>
      <c r="C144" s="11" t="s">
        <v>18</v>
      </c>
      <c r="D144" s="11" t="s">
        <v>147</v>
      </c>
      <c r="E144" s="51" t="s">
        <v>45</v>
      </c>
      <c r="F144" s="51" t="s">
        <v>367</v>
      </c>
      <c r="G144" s="11" t="s">
        <v>255</v>
      </c>
      <c r="H144" s="11" t="s">
        <v>266</v>
      </c>
      <c r="I144" s="11" t="s">
        <v>268</v>
      </c>
      <c r="J144" s="11" t="s">
        <v>268</v>
      </c>
      <c r="K144" s="11" t="s">
        <v>271</v>
      </c>
      <c r="L144" s="12" t="s">
        <v>177</v>
      </c>
      <c r="M144" s="39">
        <v>1112</v>
      </c>
      <c r="N144" s="21" t="str">
        <f>IF(COUNTA(P144)=1,VLOOKUP(A144,'[1]CUSTOS VEICULO-MOTORISTA'!$A$2:$C$17,3,FALSE),"-")</f>
        <v>-</v>
      </c>
      <c r="O144" s="21" t="s">
        <v>558</v>
      </c>
      <c r="P144" s="11"/>
      <c r="Q144" s="12" t="s">
        <v>23</v>
      </c>
      <c r="R144" s="12" t="s">
        <v>57</v>
      </c>
      <c r="S144" s="13">
        <v>43468</v>
      </c>
      <c r="T144" s="70" t="s">
        <v>309</v>
      </c>
      <c r="U144" s="72">
        <v>16</v>
      </c>
      <c r="V144" s="331"/>
      <c r="W144" s="331"/>
      <c r="X144" s="1"/>
      <c r="Y144" s="2"/>
      <c r="Z144" s="2"/>
      <c r="AA144" s="2"/>
      <c r="AB144" s="2"/>
      <c r="AC144" s="2"/>
      <c r="AD144" s="2"/>
      <c r="AE144" s="2"/>
    </row>
    <row r="145" spans="1:31" ht="18.75" customHeight="1">
      <c r="A145" s="11">
        <v>21</v>
      </c>
      <c r="B145" s="11" t="s">
        <v>18</v>
      </c>
      <c r="C145" s="11" t="s">
        <v>18</v>
      </c>
      <c r="D145" s="11" t="s">
        <v>148</v>
      </c>
      <c r="E145" s="51" t="s">
        <v>45</v>
      </c>
      <c r="F145" s="51" t="s">
        <v>367</v>
      </c>
      <c r="G145" s="11" t="s">
        <v>255</v>
      </c>
      <c r="H145" s="11" t="s">
        <v>266</v>
      </c>
      <c r="I145" s="11" t="s">
        <v>345</v>
      </c>
      <c r="J145" s="11" t="s">
        <v>345</v>
      </c>
      <c r="K145" s="11" t="s">
        <v>266</v>
      </c>
      <c r="L145" s="12" t="s">
        <v>177</v>
      </c>
      <c r="M145" s="39">
        <v>1112</v>
      </c>
      <c r="N145" s="21" t="str">
        <f>IF(COUNTA(P145)=1,VLOOKUP(A145,'[1]CUSTOS VEICULO-MOTORISTA'!$A$2:$C$17,3,FALSE),"-")</f>
        <v>-</v>
      </c>
      <c r="O145" s="21" t="s">
        <v>555</v>
      </c>
      <c r="P145" s="11"/>
      <c r="Q145" s="12" t="s">
        <v>23</v>
      </c>
      <c r="R145" s="12" t="s">
        <v>57</v>
      </c>
      <c r="S145" s="13">
        <v>43510</v>
      </c>
      <c r="T145" s="70" t="s">
        <v>309</v>
      </c>
      <c r="U145" s="72">
        <v>22</v>
      </c>
      <c r="V145" s="331"/>
      <c r="W145" s="331"/>
      <c r="X145" s="1"/>
      <c r="Y145" s="2"/>
      <c r="Z145" s="2"/>
      <c r="AA145" s="2"/>
      <c r="AB145" s="2"/>
      <c r="AC145" s="2"/>
      <c r="AD145" s="2"/>
      <c r="AE145" s="2"/>
    </row>
    <row r="146" spans="1:31" ht="18.75" customHeight="1">
      <c r="A146" s="11">
        <v>22</v>
      </c>
      <c r="B146" s="11" t="s">
        <v>18</v>
      </c>
      <c r="C146" s="11" t="s">
        <v>18</v>
      </c>
      <c r="D146" s="11" t="s">
        <v>149</v>
      </c>
      <c r="E146" s="51" t="s">
        <v>45</v>
      </c>
      <c r="F146" s="51" t="s">
        <v>367</v>
      </c>
      <c r="G146" s="11" t="s">
        <v>258</v>
      </c>
      <c r="H146" s="11" t="s">
        <v>262</v>
      </c>
      <c r="I146" s="11" t="s">
        <v>276</v>
      </c>
      <c r="J146" s="11" t="s">
        <v>276</v>
      </c>
      <c r="K146" s="11" t="s">
        <v>271</v>
      </c>
      <c r="L146" s="12" t="s">
        <v>177</v>
      </c>
      <c r="M146" s="39">
        <v>1112</v>
      </c>
      <c r="N146" s="19" t="str">
        <f>IF(COUNTA(P146)=1,VLOOKUP(A146,'[1]CUSTOS VEICULO-MOTORISTA'!$A$2:$C$17,3,FALSE),"-")</f>
        <v>-</v>
      </c>
      <c r="O146" s="19" t="s">
        <v>559</v>
      </c>
      <c r="P146" s="11"/>
      <c r="Q146" s="12" t="s">
        <v>12</v>
      </c>
      <c r="R146" s="12" t="s">
        <v>57</v>
      </c>
      <c r="S146" s="13">
        <v>43277</v>
      </c>
      <c r="T146" s="70" t="s">
        <v>309</v>
      </c>
      <c r="U146" s="72">
        <v>16</v>
      </c>
      <c r="V146" s="331"/>
      <c r="W146" s="331"/>
      <c r="X146" s="1"/>
      <c r="Y146" s="2"/>
      <c r="Z146" s="2"/>
      <c r="AA146" s="2"/>
      <c r="AB146" s="2"/>
      <c r="AC146" s="2"/>
      <c r="AD146" s="2"/>
      <c r="AE146" s="2"/>
    </row>
    <row r="147" spans="1:31" ht="18.75" customHeight="1">
      <c r="A147" s="11">
        <v>23</v>
      </c>
      <c r="B147" s="11" t="s">
        <v>18</v>
      </c>
      <c r="C147" s="11" t="s">
        <v>18</v>
      </c>
      <c r="D147" s="11" t="s">
        <v>150</v>
      </c>
      <c r="E147" s="51" t="s">
        <v>45</v>
      </c>
      <c r="F147" s="51" t="s">
        <v>367</v>
      </c>
      <c r="G147" s="11" t="s">
        <v>258</v>
      </c>
      <c r="H147" s="11" t="s">
        <v>262</v>
      </c>
      <c r="I147" s="11" t="s">
        <v>275</v>
      </c>
      <c r="J147" s="11" t="s">
        <v>275</v>
      </c>
      <c r="K147" s="11" t="s">
        <v>262</v>
      </c>
      <c r="L147" s="12" t="s">
        <v>177</v>
      </c>
      <c r="M147" s="39">
        <v>1112</v>
      </c>
      <c r="N147" s="19" t="str">
        <f>IF(COUNTA(P147)=1,VLOOKUP(A147,'[1]CUSTOS VEICULO-MOTORISTA'!$A$2:$C$17,3,FALSE),"-")</f>
        <v>-</v>
      </c>
      <c r="O147" s="19" t="s">
        <v>560</v>
      </c>
      <c r="P147" s="11"/>
      <c r="Q147" s="12" t="s">
        <v>12</v>
      </c>
      <c r="R147" s="12" t="s">
        <v>57</v>
      </c>
      <c r="S147" s="13">
        <v>43277</v>
      </c>
      <c r="T147" s="70" t="s">
        <v>309</v>
      </c>
      <c r="U147" s="72">
        <v>18</v>
      </c>
      <c r="V147" s="331"/>
      <c r="W147" s="331"/>
      <c r="X147" s="1"/>
      <c r="Y147" s="2"/>
      <c r="Z147" s="2"/>
      <c r="AA147" s="2"/>
      <c r="AB147" s="2"/>
      <c r="AC147" s="2"/>
      <c r="AD147" s="2"/>
      <c r="AE147" s="2"/>
    </row>
    <row r="148" spans="1:31" ht="18.75" customHeight="1">
      <c r="A148" s="11">
        <v>24</v>
      </c>
      <c r="B148" s="11" t="s">
        <v>18</v>
      </c>
      <c r="C148" s="11" t="s">
        <v>18</v>
      </c>
      <c r="D148" s="11" t="s">
        <v>151</v>
      </c>
      <c r="E148" s="51" t="s">
        <v>45</v>
      </c>
      <c r="F148" s="51" t="s">
        <v>367</v>
      </c>
      <c r="G148" s="11" t="s">
        <v>258</v>
      </c>
      <c r="H148" s="11" t="s">
        <v>262</v>
      </c>
      <c r="I148" s="11" t="s">
        <v>274</v>
      </c>
      <c r="J148" s="11" t="s">
        <v>274</v>
      </c>
      <c r="K148" s="11" t="s">
        <v>262</v>
      </c>
      <c r="L148" s="12" t="s">
        <v>177</v>
      </c>
      <c r="M148" s="39">
        <v>1112</v>
      </c>
      <c r="N148" s="19" t="str">
        <f>IF(COUNTA(P148)=1,VLOOKUP(A148,'[1]CUSTOS VEICULO-MOTORISTA'!$A$2:$C$17,3,FALSE),"-")</f>
        <v>-</v>
      </c>
      <c r="O148" s="19" t="s">
        <v>561</v>
      </c>
      <c r="P148" s="11"/>
      <c r="Q148" s="12" t="s">
        <v>35</v>
      </c>
      <c r="R148" s="12" t="s">
        <v>57</v>
      </c>
      <c r="S148" s="13">
        <v>44357</v>
      </c>
      <c r="T148" s="70" t="s">
        <v>309</v>
      </c>
      <c r="U148" s="72">
        <v>14</v>
      </c>
      <c r="V148" s="331"/>
      <c r="W148" s="331"/>
      <c r="X148" s="1"/>
      <c r="Y148" s="2"/>
      <c r="Z148" s="2"/>
      <c r="AA148" s="2"/>
      <c r="AB148" s="2"/>
      <c r="AC148" s="2"/>
      <c r="AD148" s="2"/>
      <c r="AE148" s="2"/>
    </row>
    <row r="149" spans="1:31" ht="18.75" customHeight="1">
      <c r="A149" s="11">
        <v>25</v>
      </c>
      <c r="B149" s="11" t="s">
        <v>18</v>
      </c>
      <c r="C149" s="11" t="s">
        <v>18</v>
      </c>
      <c r="D149" s="11" t="s">
        <v>152</v>
      </c>
      <c r="E149" s="51" t="s">
        <v>45</v>
      </c>
      <c r="F149" s="51" t="s">
        <v>367</v>
      </c>
      <c r="G149" s="11" t="s">
        <v>255</v>
      </c>
      <c r="H149" s="11" t="s">
        <v>262</v>
      </c>
      <c r="I149" s="11" t="s">
        <v>265</v>
      </c>
      <c r="J149" s="11" t="s">
        <v>265</v>
      </c>
      <c r="K149" s="11" t="s">
        <v>262</v>
      </c>
      <c r="L149" s="12" t="s">
        <v>177</v>
      </c>
      <c r="M149" s="39">
        <v>1112</v>
      </c>
      <c r="N149" s="19" t="str">
        <f>IF(COUNTA(P149)=1,VLOOKUP(A149,'[1]CUSTOS VEICULO-MOTORISTA'!$A$2:$C$17,3,FALSE),"-")</f>
        <v>-</v>
      </c>
      <c r="O149" s="19" t="s">
        <v>562</v>
      </c>
      <c r="P149" s="11"/>
      <c r="Q149" s="12" t="s">
        <v>12</v>
      </c>
      <c r="R149" s="12" t="s">
        <v>57</v>
      </c>
      <c r="S149" s="13">
        <v>43361</v>
      </c>
      <c r="T149" s="70" t="s">
        <v>309</v>
      </c>
      <c r="U149" s="72">
        <v>17</v>
      </c>
      <c r="V149" s="331"/>
      <c r="W149" s="331"/>
      <c r="X149" s="1"/>
      <c r="Y149" s="2"/>
      <c r="Z149" s="2"/>
      <c r="AA149" s="2"/>
      <c r="AB149" s="2"/>
      <c r="AC149" s="2"/>
      <c r="AD149" s="2"/>
      <c r="AE149" s="2"/>
    </row>
    <row r="150" spans="1:31" ht="18.75" customHeight="1">
      <c r="A150" s="11">
        <v>26</v>
      </c>
      <c r="B150" s="11" t="s">
        <v>18</v>
      </c>
      <c r="C150" s="11" t="s">
        <v>18</v>
      </c>
      <c r="D150" s="11" t="s">
        <v>153</v>
      </c>
      <c r="E150" s="51" t="s">
        <v>45</v>
      </c>
      <c r="F150" s="51" t="s">
        <v>367</v>
      </c>
      <c r="G150" s="11" t="s">
        <v>255</v>
      </c>
      <c r="H150" s="11" t="s">
        <v>262</v>
      </c>
      <c r="I150" s="11" t="s">
        <v>264</v>
      </c>
      <c r="J150" s="11" t="s">
        <v>264</v>
      </c>
      <c r="K150" s="11" t="s">
        <v>262</v>
      </c>
      <c r="L150" s="12" t="s">
        <v>177</v>
      </c>
      <c r="M150" s="39">
        <v>1112</v>
      </c>
      <c r="N150" s="19" t="str">
        <f>IF(COUNTA(P150)=1,VLOOKUP(A150,'[1]CUSTOS VEICULO-MOTORISTA'!$A$2:$C$17,3,FALSE),"-")</f>
        <v>-</v>
      </c>
      <c r="O150" s="19" t="s">
        <v>563</v>
      </c>
      <c r="P150" s="11"/>
      <c r="Q150" s="12" t="s">
        <v>12</v>
      </c>
      <c r="R150" s="12" t="s">
        <v>57</v>
      </c>
      <c r="S150" s="13">
        <v>43361</v>
      </c>
      <c r="T150" s="70" t="s">
        <v>309</v>
      </c>
      <c r="U150" s="72">
        <v>12</v>
      </c>
      <c r="V150" s="331"/>
      <c r="W150" s="331"/>
      <c r="X150" s="1"/>
      <c r="Y150" s="2"/>
      <c r="Z150" s="2"/>
      <c r="AA150" s="2"/>
      <c r="AB150" s="2"/>
      <c r="AC150" s="2"/>
      <c r="AD150" s="2"/>
      <c r="AE150" s="2"/>
    </row>
    <row r="151" spans="1:31" ht="19.5" customHeight="1">
      <c r="A151" s="11">
        <v>27</v>
      </c>
      <c r="B151" s="11" t="s">
        <v>18</v>
      </c>
      <c r="C151" s="11" t="s">
        <v>18</v>
      </c>
      <c r="D151" s="11" t="s">
        <v>154</v>
      </c>
      <c r="E151" s="51" t="s">
        <v>45</v>
      </c>
      <c r="F151" s="51" t="s">
        <v>367</v>
      </c>
      <c r="G151" s="11" t="s">
        <v>258</v>
      </c>
      <c r="H151" s="11" t="s">
        <v>262</v>
      </c>
      <c r="I151" s="11" t="s">
        <v>349</v>
      </c>
      <c r="J151" s="11" t="s">
        <v>349</v>
      </c>
      <c r="K151" s="11" t="s">
        <v>262</v>
      </c>
      <c r="L151" s="12" t="s">
        <v>177</v>
      </c>
      <c r="M151" s="39">
        <v>1112</v>
      </c>
      <c r="N151" s="19" t="str">
        <f>IF(COUNTA(P151)=1,VLOOKUP(A151,'[1]CUSTOS VEICULO-MOTORISTA'!$A$2:$C$17,3,FALSE),"-")</f>
        <v>-</v>
      </c>
      <c r="O151" s="19" t="s">
        <v>564</v>
      </c>
      <c r="P151" s="11"/>
      <c r="Q151" s="12" t="s">
        <v>12</v>
      </c>
      <c r="R151" s="12" t="s">
        <v>57</v>
      </c>
      <c r="S151" s="13">
        <v>43277</v>
      </c>
      <c r="T151" s="70" t="s">
        <v>309</v>
      </c>
      <c r="U151" s="72">
        <v>12</v>
      </c>
      <c r="V151" s="331"/>
      <c r="W151" s="331"/>
      <c r="X151" s="1"/>
      <c r="Y151" s="2"/>
      <c r="Z151" s="2"/>
      <c r="AA151" s="2"/>
      <c r="AB151" s="2"/>
      <c r="AC151" s="2"/>
      <c r="AD151" s="2"/>
      <c r="AE151" s="2"/>
    </row>
    <row r="152" spans="1:31" ht="18.75" customHeight="1">
      <c r="A152" s="11">
        <v>28</v>
      </c>
      <c r="B152" s="11" t="s">
        <v>18</v>
      </c>
      <c r="C152" s="11" t="s">
        <v>18</v>
      </c>
      <c r="D152" s="11" t="s">
        <v>155</v>
      </c>
      <c r="E152" s="51" t="s">
        <v>45</v>
      </c>
      <c r="F152" s="51" t="s">
        <v>367</v>
      </c>
      <c r="G152" s="11" t="s">
        <v>255</v>
      </c>
      <c r="H152" s="11" t="s">
        <v>262</v>
      </c>
      <c r="I152" s="11" t="s">
        <v>179</v>
      </c>
      <c r="J152" s="11" t="s">
        <v>179</v>
      </c>
      <c r="K152" s="11" t="s">
        <v>262</v>
      </c>
      <c r="L152" s="12" t="s">
        <v>177</v>
      </c>
      <c r="M152" s="39">
        <v>1112</v>
      </c>
      <c r="N152" s="19" t="str">
        <f>IF(COUNTA(P152)=1,VLOOKUP(A152,'[1]CUSTOS VEICULO-MOTORISTA'!$A$2:$C$17,3,FALSE),"-")</f>
        <v>-</v>
      </c>
      <c r="O152" s="19" t="s">
        <v>565</v>
      </c>
      <c r="P152" s="11"/>
      <c r="Q152" s="12" t="s">
        <v>29</v>
      </c>
      <c r="R152" s="12" t="s">
        <v>57</v>
      </c>
      <c r="S152" s="13">
        <v>44357</v>
      </c>
      <c r="T152" s="70" t="s">
        <v>309</v>
      </c>
      <c r="U152" s="72">
        <v>16</v>
      </c>
      <c r="V152" s="331"/>
      <c r="W152" s="331"/>
      <c r="X152" s="1"/>
      <c r="Y152" s="2"/>
      <c r="Z152" s="2"/>
      <c r="AA152" s="2"/>
      <c r="AB152" s="2"/>
      <c r="AC152" s="2"/>
      <c r="AD152" s="2"/>
      <c r="AE152" s="2"/>
    </row>
    <row r="153" spans="1:31" ht="18.75" customHeight="1">
      <c r="A153" s="11">
        <v>29</v>
      </c>
      <c r="B153" s="11" t="s">
        <v>18</v>
      </c>
      <c r="C153" s="11" t="s">
        <v>18</v>
      </c>
      <c r="D153" s="11" t="s">
        <v>156</v>
      </c>
      <c r="E153" s="51" t="s">
        <v>45</v>
      </c>
      <c r="F153" s="51" t="s">
        <v>367</v>
      </c>
      <c r="G153" s="11" t="s">
        <v>255</v>
      </c>
      <c r="H153" s="11" t="s">
        <v>262</v>
      </c>
      <c r="I153" s="11" t="s">
        <v>263</v>
      </c>
      <c r="J153" s="11" t="s">
        <v>263</v>
      </c>
      <c r="K153" s="11" t="s">
        <v>262</v>
      </c>
      <c r="L153" s="12" t="s">
        <v>177</v>
      </c>
      <c r="M153" s="39">
        <v>1112</v>
      </c>
      <c r="N153" s="19" t="str">
        <f>IF(COUNTA(P153)=1,VLOOKUP(A153,'[1]CUSTOS VEICULO-MOTORISTA'!$A$2:$C$17,3,FALSE),"-")</f>
        <v>-</v>
      </c>
      <c r="O153" s="19" t="s">
        <v>563</v>
      </c>
      <c r="P153" s="11"/>
      <c r="Q153" s="12" t="s">
        <v>29</v>
      </c>
      <c r="R153" s="12" t="s">
        <v>57</v>
      </c>
      <c r="S153" s="13">
        <v>44357</v>
      </c>
      <c r="T153" s="70" t="s">
        <v>309</v>
      </c>
      <c r="U153" s="72">
        <v>10</v>
      </c>
      <c r="V153" s="331"/>
      <c r="W153" s="331"/>
      <c r="X153" s="1"/>
      <c r="Y153" s="2"/>
      <c r="Z153" s="2"/>
      <c r="AA153" s="2"/>
      <c r="AB153" s="2"/>
      <c r="AC153" s="2"/>
      <c r="AD153" s="2"/>
      <c r="AE153" s="2"/>
    </row>
    <row r="154" spans="1:31" ht="18.75" customHeight="1">
      <c r="A154" s="11">
        <v>30</v>
      </c>
      <c r="B154" s="11" t="s">
        <v>18</v>
      </c>
      <c r="C154" s="11" t="s">
        <v>18</v>
      </c>
      <c r="D154" s="11" t="s">
        <v>157</v>
      </c>
      <c r="E154" s="51" t="s">
        <v>45</v>
      </c>
      <c r="F154" s="51" t="s">
        <v>367</v>
      </c>
      <c r="G154" s="11" t="s">
        <v>258</v>
      </c>
      <c r="H154" s="11" t="s">
        <v>262</v>
      </c>
      <c r="I154" s="11" t="s">
        <v>350</v>
      </c>
      <c r="J154" s="11" t="s">
        <v>350</v>
      </c>
      <c r="K154" s="11" t="s">
        <v>262</v>
      </c>
      <c r="L154" s="12" t="s">
        <v>177</v>
      </c>
      <c r="M154" s="39">
        <v>1112</v>
      </c>
      <c r="N154" s="19" t="str">
        <f>IF(COUNTA(P154)=1,VLOOKUP(A154,'[1]CUSTOS VEICULO-MOTORISTA'!$A$2:$C$17,3,FALSE),"-")</f>
        <v>-</v>
      </c>
      <c r="O154" s="19" t="s">
        <v>566</v>
      </c>
      <c r="P154" s="11"/>
      <c r="Q154" s="12" t="s">
        <v>35</v>
      </c>
      <c r="R154" s="12" t="s">
        <v>57</v>
      </c>
      <c r="S154" s="13">
        <v>44357</v>
      </c>
      <c r="T154" s="70" t="s">
        <v>309</v>
      </c>
      <c r="U154" s="72">
        <v>10</v>
      </c>
      <c r="V154" s="331"/>
      <c r="W154" s="331"/>
      <c r="X154" s="1"/>
      <c r="Y154" s="2"/>
      <c r="Z154" s="2"/>
      <c r="AA154" s="2"/>
      <c r="AB154" s="2"/>
      <c r="AC154" s="2"/>
      <c r="AD154" s="2"/>
      <c r="AE154" s="2"/>
    </row>
    <row r="155" spans="1:31" ht="18.75" customHeight="1">
      <c r="A155" s="11">
        <v>31</v>
      </c>
      <c r="B155" s="73" t="s">
        <v>18</v>
      </c>
      <c r="C155" s="73" t="s">
        <v>18</v>
      </c>
      <c r="D155" s="73" t="s">
        <v>158</v>
      </c>
      <c r="E155" s="51" t="s">
        <v>45</v>
      </c>
      <c r="F155" s="51" t="s">
        <v>367</v>
      </c>
      <c r="G155" s="73" t="s">
        <v>270</v>
      </c>
      <c r="H155" s="73" t="s">
        <v>368</v>
      </c>
      <c r="I155" s="73" t="s">
        <v>350</v>
      </c>
      <c r="J155" s="73" t="s">
        <v>350</v>
      </c>
      <c r="K155" s="73" t="s">
        <v>368</v>
      </c>
      <c r="L155" s="12" t="s">
        <v>177</v>
      </c>
      <c r="M155" s="39">
        <v>1112</v>
      </c>
      <c r="N155" s="19" t="str">
        <f>IF(COUNTA(P155)=1,VLOOKUP(A155,'[1]CUSTOS VEICULO-MOTORISTA'!$A$2:$C$17,3,FALSE),"-")</f>
        <v>-</v>
      </c>
      <c r="O155" s="19" t="s">
        <v>567</v>
      </c>
      <c r="P155" s="11"/>
      <c r="Q155" s="12" t="s">
        <v>12</v>
      </c>
      <c r="R155" s="12" t="s">
        <v>57</v>
      </c>
      <c r="S155" s="13">
        <v>43277</v>
      </c>
      <c r="T155" s="70" t="s">
        <v>309</v>
      </c>
      <c r="U155" s="72">
        <v>9</v>
      </c>
      <c r="V155" s="331"/>
      <c r="W155" s="331"/>
      <c r="X155" s="1"/>
      <c r="Y155" s="2"/>
      <c r="Z155" s="2"/>
      <c r="AA155" s="2"/>
      <c r="AB155" s="2"/>
      <c r="AC155" s="2"/>
      <c r="AD155" s="2"/>
      <c r="AE155" s="2"/>
    </row>
    <row r="156" spans="1:31" ht="18.75" customHeight="1">
      <c r="A156" s="11">
        <v>32</v>
      </c>
      <c r="B156" s="11" t="s">
        <v>303</v>
      </c>
      <c r="C156" s="11" t="s">
        <v>14</v>
      </c>
      <c r="D156" s="11" t="s">
        <v>203</v>
      </c>
      <c r="E156" s="11" t="s">
        <v>82</v>
      </c>
      <c r="F156" s="11" t="s">
        <v>321</v>
      </c>
      <c r="G156" s="11" t="s">
        <v>321</v>
      </c>
      <c r="H156" s="11" t="s">
        <v>82</v>
      </c>
      <c r="I156" s="11" t="s">
        <v>331</v>
      </c>
      <c r="J156" s="11" t="s">
        <v>331</v>
      </c>
      <c r="K156" s="11" t="s">
        <v>82</v>
      </c>
      <c r="L156" s="12" t="s">
        <v>177</v>
      </c>
      <c r="M156" s="39">
        <v>2255.08</v>
      </c>
      <c r="N156" s="19" t="str">
        <f>IF(COUNTA(P156)=1,VLOOKUP(A156,'[1]CUSTOS VEICULO-MOTORISTA'!$A$2:$C$17,3,FALSE),"-")</f>
        <v>-</v>
      </c>
      <c r="O156" s="19" t="s">
        <v>568</v>
      </c>
      <c r="P156" s="11"/>
      <c r="Q156" s="12" t="s">
        <v>74</v>
      </c>
      <c r="R156" s="12" t="s">
        <v>15</v>
      </c>
      <c r="S156" s="13">
        <v>44925</v>
      </c>
      <c r="T156" s="70" t="s">
        <v>309</v>
      </c>
      <c r="U156" s="72">
        <v>100</v>
      </c>
      <c r="V156" s="331"/>
      <c r="W156" s="331"/>
      <c r="X156" s="1"/>
      <c r="Y156" s="2"/>
      <c r="Z156" s="2"/>
      <c r="AA156" s="2"/>
      <c r="AB156" s="2"/>
      <c r="AC156" s="2"/>
      <c r="AD156" s="2"/>
      <c r="AE156" s="2"/>
    </row>
    <row r="157" spans="1:31" ht="18.75" customHeight="1">
      <c r="A157" s="11">
        <v>33</v>
      </c>
      <c r="B157" s="11" t="s">
        <v>18</v>
      </c>
      <c r="C157" s="11" t="s">
        <v>18</v>
      </c>
      <c r="D157" s="11" t="s">
        <v>159</v>
      </c>
      <c r="E157" s="51" t="s">
        <v>45</v>
      </c>
      <c r="F157" s="51" t="s">
        <v>367</v>
      </c>
      <c r="G157" s="11" t="s">
        <v>255</v>
      </c>
      <c r="H157" s="11" t="s">
        <v>262</v>
      </c>
      <c r="I157" s="11" t="s">
        <v>273</v>
      </c>
      <c r="J157" s="11" t="s">
        <v>273</v>
      </c>
      <c r="K157" s="11" t="s">
        <v>262</v>
      </c>
      <c r="L157" s="12" t="s">
        <v>177</v>
      </c>
      <c r="M157" s="39">
        <v>1112</v>
      </c>
      <c r="N157" s="19" t="str">
        <f>IF(COUNTA(P157)=1,VLOOKUP(A157,'[1]CUSTOS VEICULO-MOTORISTA'!$A$2:$C$17,3,FALSE),"-")</f>
        <v>-</v>
      </c>
      <c r="O157" s="19" t="s">
        <v>563</v>
      </c>
      <c r="P157" s="11"/>
      <c r="Q157" s="12" t="s">
        <v>31</v>
      </c>
      <c r="R157" s="12" t="s">
        <v>57</v>
      </c>
      <c r="S157" s="13">
        <v>43769</v>
      </c>
      <c r="T157" s="70" t="s">
        <v>309</v>
      </c>
      <c r="U157" s="72">
        <v>20</v>
      </c>
      <c r="V157" s="331"/>
      <c r="W157" s="331"/>
      <c r="X157" s="1"/>
      <c r="Y157" s="2"/>
      <c r="Z157" s="2"/>
      <c r="AA157" s="2"/>
      <c r="AB157" s="2"/>
      <c r="AC157" s="2"/>
      <c r="AD157" s="2"/>
      <c r="AE157" s="2"/>
    </row>
    <row r="158" spans="1:31" ht="18.75" customHeight="1">
      <c r="A158" s="11">
        <v>34</v>
      </c>
      <c r="B158" s="11" t="s">
        <v>18</v>
      </c>
      <c r="C158" s="11" t="s">
        <v>18</v>
      </c>
      <c r="D158" s="11" t="s">
        <v>160</v>
      </c>
      <c r="E158" s="51" t="s">
        <v>45</v>
      </c>
      <c r="F158" s="51" t="s">
        <v>367</v>
      </c>
      <c r="G158" s="11" t="s">
        <v>258</v>
      </c>
      <c r="H158" s="11" t="s">
        <v>262</v>
      </c>
      <c r="I158" s="11" t="s">
        <v>351</v>
      </c>
      <c r="J158" s="11" t="s">
        <v>351</v>
      </c>
      <c r="K158" s="11" t="s">
        <v>262</v>
      </c>
      <c r="L158" s="12" t="s">
        <v>177</v>
      </c>
      <c r="M158" s="39">
        <v>1112</v>
      </c>
      <c r="N158" s="19" t="str">
        <f>IF(COUNTA(P158)=1,VLOOKUP(A158,'[1]CUSTOS VEICULO-MOTORISTA'!$A$2:$C$17,3,FALSE),"-")</f>
        <v>-</v>
      </c>
      <c r="O158" s="19" t="s">
        <v>569</v>
      </c>
      <c r="P158" s="11"/>
      <c r="Q158" s="12" t="s">
        <v>29</v>
      </c>
      <c r="R158" s="12" t="s">
        <v>57</v>
      </c>
      <c r="S158" s="13">
        <v>43888</v>
      </c>
      <c r="T158" s="70" t="s">
        <v>309</v>
      </c>
      <c r="U158" s="72">
        <v>25</v>
      </c>
      <c r="V158" s="331"/>
      <c r="W158" s="331"/>
      <c r="X158" s="1"/>
      <c r="Y158" s="2"/>
      <c r="Z158" s="2"/>
      <c r="AA158" s="2"/>
      <c r="AB158" s="2"/>
      <c r="AC158" s="2"/>
      <c r="AD158" s="2"/>
      <c r="AE158" s="2"/>
    </row>
    <row r="159" spans="1:31" ht="18.75" customHeight="1">
      <c r="A159" s="11">
        <v>35</v>
      </c>
      <c r="B159" s="11" t="s">
        <v>18</v>
      </c>
      <c r="C159" s="11" t="s">
        <v>18</v>
      </c>
      <c r="D159" s="11" t="s">
        <v>161</v>
      </c>
      <c r="E159" s="51" t="s">
        <v>45</v>
      </c>
      <c r="F159" s="51" t="s">
        <v>367</v>
      </c>
      <c r="G159" s="11" t="s">
        <v>255</v>
      </c>
      <c r="H159" s="11" t="s">
        <v>262</v>
      </c>
      <c r="I159" s="11" t="s">
        <v>350</v>
      </c>
      <c r="J159" s="11" t="s">
        <v>350</v>
      </c>
      <c r="K159" s="11" t="s">
        <v>360</v>
      </c>
      <c r="L159" s="12" t="s">
        <v>177</v>
      </c>
      <c r="M159" s="39">
        <v>1112</v>
      </c>
      <c r="N159" s="19" t="str">
        <f>IF(COUNTA(P159)=1,VLOOKUP(A159,'[1]CUSTOS VEICULO-MOTORISTA'!$A$2:$C$17,3,FALSE),"-")</f>
        <v>-</v>
      </c>
      <c r="O159" s="19"/>
      <c r="P159" s="11"/>
      <c r="Q159" s="12" t="s">
        <v>12</v>
      </c>
      <c r="R159" s="12" t="s">
        <v>57</v>
      </c>
      <c r="S159" s="13">
        <v>43277</v>
      </c>
      <c r="T159" s="70" t="s">
        <v>309</v>
      </c>
      <c r="U159" s="72">
        <v>30</v>
      </c>
      <c r="V159" s="331"/>
      <c r="W159" s="331"/>
      <c r="X159" s="1"/>
      <c r="Y159" s="2"/>
      <c r="Z159" s="2"/>
      <c r="AA159" s="2"/>
      <c r="AB159" s="2"/>
      <c r="AC159" s="2"/>
      <c r="AD159" s="2"/>
      <c r="AE159" s="2"/>
    </row>
    <row r="160" spans="1:31" ht="18.75" customHeight="1">
      <c r="A160" s="11">
        <v>36</v>
      </c>
      <c r="B160" s="11" t="s">
        <v>18</v>
      </c>
      <c r="C160" s="11" t="s">
        <v>18</v>
      </c>
      <c r="D160" s="11" t="s">
        <v>162</v>
      </c>
      <c r="E160" s="51" t="s">
        <v>45</v>
      </c>
      <c r="F160" s="51" t="s">
        <v>367</v>
      </c>
      <c r="G160" s="12" t="s">
        <v>255</v>
      </c>
      <c r="H160" s="12" t="s">
        <v>260</v>
      </c>
      <c r="I160" s="12" t="s">
        <v>335</v>
      </c>
      <c r="J160" s="12" t="s">
        <v>335</v>
      </c>
      <c r="K160" s="12" t="s">
        <v>986</v>
      </c>
      <c r="L160" s="12" t="s">
        <v>177</v>
      </c>
      <c r="M160" s="39">
        <v>1112</v>
      </c>
      <c r="N160" s="19" t="str">
        <f>IF(COUNTA(P160)=1,VLOOKUP(A160,'[1]CUSTOS VEICULO-MOTORISTA'!$A$2:$C$17,3,FALSE),"-")</f>
        <v>-</v>
      </c>
      <c r="O160" s="19" t="s">
        <v>570</v>
      </c>
      <c r="P160" s="11"/>
      <c r="Q160" s="12" t="s">
        <v>23</v>
      </c>
      <c r="R160" s="12" t="s">
        <v>57</v>
      </c>
      <c r="S160" s="13">
        <v>43510</v>
      </c>
      <c r="T160" s="70" t="s">
        <v>309</v>
      </c>
      <c r="U160" s="72">
        <v>25</v>
      </c>
      <c r="V160" s="331"/>
      <c r="W160" s="331"/>
      <c r="X160" s="1"/>
      <c r="Y160" s="2"/>
      <c r="Z160" s="2"/>
      <c r="AA160" s="2"/>
      <c r="AB160" s="2"/>
      <c r="AC160" s="2"/>
      <c r="AD160" s="2"/>
      <c r="AE160" s="2"/>
    </row>
    <row r="161" spans="1:31" ht="18.75" customHeight="1">
      <c r="A161" s="11">
        <v>37</v>
      </c>
      <c r="B161" s="11" t="s">
        <v>18</v>
      </c>
      <c r="C161" s="11" t="s">
        <v>18</v>
      </c>
      <c r="D161" s="11" t="s">
        <v>163</v>
      </c>
      <c r="E161" s="11" t="s">
        <v>48</v>
      </c>
      <c r="F161" s="11" t="s">
        <v>248</v>
      </c>
      <c r="G161" s="12" t="s">
        <v>184</v>
      </c>
      <c r="H161" s="11" t="s">
        <v>259</v>
      </c>
      <c r="I161" s="11" t="s">
        <v>336</v>
      </c>
      <c r="J161" s="11" t="s">
        <v>336</v>
      </c>
      <c r="K161" s="12" t="s">
        <v>289</v>
      </c>
      <c r="L161" s="12" t="s">
        <v>177</v>
      </c>
      <c r="M161" s="39">
        <v>1112</v>
      </c>
      <c r="N161" s="19" t="str">
        <f>IF(COUNTA(P161)=1,VLOOKUP(A161,'[1]CUSTOS VEICULO-MOTORISTA'!$A$2:$C$17,3,FALSE),"-")</f>
        <v>-</v>
      </c>
      <c r="O161" s="19" t="s">
        <v>493</v>
      </c>
      <c r="P161" s="11"/>
      <c r="Q161" s="12" t="s">
        <v>23</v>
      </c>
      <c r="R161" s="12" t="s">
        <v>57</v>
      </c>
      <c r="S161" s="13">
        <v>43510</v>
      </c>
      <c r="T161" s="70" t="s">
        <v>309</v>
      </c>
      <c r="U161" s="72">
        <v>20</v>
      </c>
      <c r="V161" s="331"/>
      <c r="W161" s="331"/>
      <c r="X161" s="1"/>
      <c r="Y161" s="2"/>
      <c r="Z161" s="2"/>
      <c r="AA161" s="2"/>
      <c r="AB161" s="2"/>
      <c r="AC161" s="2"/>
      <c r="AD161" s="2"/>
      <c r="AE161" s="2"/>
    </row>
    <row r="162" spans="1:31" ht="18.75" customHeight="1">
      <c r="A162" s="11">
        <v>38</v>
      </c>
      <c r="B162" s="11" t="s">
        <v>18</v>
      </c>
      <c r="C162" s="11" t="s">
        <v>18</v>
      </c>
      <c r="D162" s="11" t="s">
        <v>164</v>
      </c>
      <c r="E162" s="51" t="s">
        <v>45</v>
      </c>
      <c r="F162" s="51" t="s">
        <v>367</v>
      </c>
      <c r="G162" s="12" t="s">
        <v>255</v>
      </c>
      <c r="H162" s="12" t="s">
        <v>260</v>
      </c>
      <c r="I162" s="12" t="s">
        <v>261</v>
      </c>
      <c r="J162" s="12" t="s">
        <v>261</v>
      </c>
      <c r="K162" s="12" t="s">
        <v>260</v>
      </c>
      <c r="L162" s="12" t="s">
        <v>177</v>
      </c>
      <c r="M162" s="39">
        <v>1112</v>
      </c>
      <c r="N162" s="19" t="str">
        <f>IF(COUNTA(P162)=1,VLOOKUP(A162,'[1]CUSTOS VEICULO-MOTORISTA'!$A$2:$C$17,3,FALSE),"-")</f>
        <v>-</v>
      </c>
      <c r="O162" s="19" t="s">
        <v>571</v>
      </c>
      <c r="P162" s="11"/>
      <c r="Q162" s="12" t="s">
        <v>25</v>
      </c>
      <c r="R162" s="12" t="s">
        <v>57</v>
      </c>
      <c r="S162" s="13">
        <v>43510</v>
      </c>
      <c r="T162" s="70" t="s">
        <v>309</v>
      </c>
      <c r="U162" s="72">
        <v>20</v>
      </c>
      <c r="V162" s="331"/>
      <c r="W162" s="331"/>
      <c r="X162" s="1"/>
      <c r="Y162" s="2"/>
      <c r="Z162" s="2"/>
      <c r="AA162" s="2"/>
      <c r="AB162" s="2"/>
      <c r="AC162" s="2"/>
      <c r="AD162" s="2"/>
      <c r="AE162" s="2"/>
    </row>
    <row r="163" spans="1:31" ht="18.75" customHeight="1">
      <c r="A163" s="11">
        <v>39</v>
      </c>
      <c r="B163" s="11" t="s">
        <v>18</v>
      </c>
      <c r="C163" s="11" t="s">
        <v>18</v>
      </c>
      <c r="D163" s="11" t="s">
        <v>165</v>
      </c>
      <c r="E163" s="11" t="s">
        <v>48</v>
      </c>
      <c r="F163" s="11" t="s">
        <v>248</v>
      </c>
      <c r="G163" s="12" t="s">
        <v>184</v>
      </c>
      <c r="H163" s="11" t="s">
        <v>259</v>
      </c>
      <c r="I163" s="11" t="s">
        <v>335</v>
      </c>
      <c r="J163" s="11" t="s">
        <v>335</v>
      </c>
      <c r="K163" s="12" t="s">
        <v>289</v>
      </c>
      <c r="L163" s="12" t="s">
        <v>177</v>
      </c>
      <c r="M163" s="39">
        <v>1112</v>
      </c>
      <c r="N163" s="19" t="str">
        <f>IF(COUNTA(P163)=1,VLOOKUP(A163,'[1]CUSTOS VEICULO-MOTORISTA'!$A$2:$C$17,3,FALSE),"-")</f>
        <v>-</v>
      </c>
      <c r="O163" s="19" t="s">
        <v>493</v>
      </c>
      <c r="P163" s="11"/>
      <c r="Q163" s="12" t="s">
        <v>25</v>
      </c>
      <c r="R163" s="12" t="s">
        <v>57</v>
      </c>
      <c r="S163" s="13">
        <v>43510</v>
      </c>
      <c r="T163" s="70" t="s">
        <v>309</v>
      </c>
      <c r="U163" s="72">
        <v>20</v>
      </c>
      <c r="V163" s="331"/>
      <c r="W163" s="331"/>
      <c r="X163" s="1"/>
      <c r="Y163" s="2"/>
      <c r="Z163" s="2"/>
      <c r="AA163" s="2"/>
      <c r="AB163" s="2"/>
      <c r="AC163" s="2"/>
      <c r="AD163" s="2"/>
      <c r="AE163" s="2"/>
    </row>
    <row r="164" spans="1:31" ht="18.75" customHeight="1">
      <c r="A164" s="11">
        <v>40</v>
      </c>
      <c r="B164" s="11" t="s">
        <v>18</v>
      </c>
      <c r="C164" s="11" t="s">
        <v>18</v>
      </c>
      <c r="D164" s="11" t="s">
        <v>166</v>
      </c>
      <c r="E164" s="11" t="s">
        <v>48</v>
      </c>
      <c r="F164" s="11" t="s">
        <v>248</v>
      </c>
      <c r="G164" s="12" t="s">
        <v>184</v>
      </c>
      <c r="H164" s="11" t="s">
        <v>259</v>
      </c>
      <c r="I164" s="11" t="s">
        <v>337</v>
      </c>
      <c r="J164" s="11" t="s">
        <v>337</v>
      </c>
      <c r="K164" s="12" t="s">
        <v>289</v>
      </c>
      <c r="L164" s="12" t="s">
        <v>177</v>
      </c>
      <c r="M164" s="39">
        <v>1112</v>
      </c>
      <c r="N164" s="19" t="str">
        <f>IF(COUNTA(P164)=1,VLOOKUP(A164,'[1]CUSTOS VEICULO-MOTORISTA'!$A$2:$C$17,3,FALSE),"-")</f>
        <v>-</v>
      </c>
      <c r="O164" s="19" t="s">
        <v>493</v>
      </c>
      <c r="P164" s="11"/>
      <c r="Q164" s="12" t="s">
        <v>25</v>
      </c>
      <c r="R164" s="12" t="s">
        <v>57</v>
      </c>
      <c r="S164" s="13">
        <v>43510</v>
      </c>
      <c r="T164" s="70" t="s">
        <v>309</v>
      </c>
      <c r="U164" s="72">
        <v>35</v>
      </c>
      <c r="V164" s="331"/>
      <c r="W164" s="331"/>
      <c r="X164" s="1"/>
      <c r="Y164" s="2"/>
      <c r="Z164" s="2"/>
      <c r="AA164" s="2"/>
      <c r="AB164" s="2"/>
      <c r="AC164" s="2"/>
      <c r="AD164" s="2"/>
      <c r="AE164" s="2"/>
    </row>
    <row r="165" spans="1:31" ht="18.75" customHeight="1">
      <c r="A165" s="11">
        <v>41</v>
      </c>
      <c r="B165" s="11" t="s">
        <v>18</v>
      </c>
      <c r="C165" s="11" t="s">
        <v>18</v>
      </c>
      <c r="D165" s="11" t="s">
        <v>167</v>
      </c>
      <c r="E165" s="51" t="s">
        <v>45</v>
      </c>
      <c r="F165" s="51" t="s">
        <v>367</v>
      </c>
      <c r="G165" s="12" t="s">
        <v>255</v>
      </c>
      <c r="H165" s="12" t="s">
        <v>260</v>
      </c>
      <c r="I165" s="12" t="s">
        <v>179</v>
      </c>
      <c r="J165" s="12" t="s">
        <v>179</v>
      </c>
      <c r="K165" s="12" t="s">
        <v>987</v>
      </c>
      <c r="L165" s="12" t="s">
        <v>177</v>
      </c>
      <c r="M165" s="39">
        <v>1112</v>
      </c>
      <c r="N165" s="19" t="str">
        <f>IF(COUNTA(P165)=1,VLOOKUP(A165,'[1]CUSTOS VEICULO-MOTORISTA'!$A$2:$C$17,3,FALSE),"-")</f>
        <v>-</v>
      </c>
      <c r="O165" s="19" t="s">
        <v>572</v>
      </c>
      <c r="P165" s="11"/>
      <c r="Q165" s="12" t="s">
        <v>23</v>
      </c>
      <c r="R165" s="12" t="s">
        <v>57</v>
      </c>
      <c r="S165" s="13">
        <v>43510</v>
      </c>
      <c r="T165" s="70" t="s">
        <v>309</v>
      </c>
      <c r="U165" s="72">
        <v>30</v>
      </c>
      <c r="V165" s="331"/>
      <c r="W165" s="331"/>
      <c r="X165" s="1"/>
      <c r="Y165" s="2"/>
      <c r="Z165" s="2"/>
      <c r="AA165" s="2"/>
      <c r="AB165" s="2"/>
      <c r="AC165" s="2"/>
      <c r="AD165" s="2"/>
      <c r="AE165" s="2"/>
    </row>
    <row r="166" spans="1:31" ht="18.75" customHeight="1">
      <c r="A166" s="11">
        <v>42</v>
      </c>
      <c r="B166" s="11" t="s">
        <v>18</v>
      </c>
      <c r="C166" s="11" t="s">
        <v>18</v>
      </c>
      <c r="D166" s="11" t="s">
        <v>168</v>
      </c>
      <c r="E166" s="51" t="s">
        <v>45</v>
      </c>
      <c r="F166" s="51" t="s">
        <v>367</v>
      </c>
      <c r="G166" s="12" t="s">
        <v>255</v>
      </c>
      <c r="H166" s="12" t="s">
        <v>260</v>
      </c>
      <c r="I166" s="12" t="s">
        <v>339</v>
      </c>
      <c r="J166" s="12" t="s">
        <v>339</v>
      </c>
      <c r="K166" s="12" t="s">
        <v>260</v>
      </c>
      <c r="L166" s="12" t="s">
        <v>177</v>
      </c>
      <c r="M166" s="39">
        <v>1112</v>
      </c>
      <c r="N166" s="19" t="str">
        <f>IF(COUNTA(P166)=1,VLOOKUP(A166,'[1]CUSTOS VEICULO-MOTORISTA'!$A$2:$C$17,3,FALSE),"-")</f>
        <v>-</v>
      </c>
      <c r="O166" s="19" t="s">
        <v>570</v>
      </c>
      <c r="P166" s="11"/>
      <c r="Q166" s="12" t="s">
        <v>23</v>
      </c>
      <c r="R166" s="12" t="s">
        <v>57</v>
      </c>
      <c r="S166" s="13">
        <v>43510</v>
      </c>
      <c r="T166" s="70" t="s">
        <v>309</v>
      </c>
      <c r="U166" s="72">
        <v>25</v>
      </c>
      <c r="V166" s="331"/>
      <c r="W166" s="331"/>
      <c r="X166" s="1"/>
      <c r="Y166" s="2"/>
      <c r="Z166" s="2"/>
      <c r="AA166" s="2"/>
      <c r="AB166" s="2"/>
      <c r="AC166" s="2"/>
      <c r="AD166" s="2"/>
      <c r="AE166" s="2"/>
    </row>
    <row r="167" spans="1:31" ht="18.75" customHeight="1">
      <c r="A167" s="11">
        <v>43</v>
      </c>
      <c r="B167" s="11" t="s">
        <v>18</v>
      </c>
      <c r="C167" s="11" t="s">
        <v>18</v>
      </c>
      <c r="D167" s="11" t="s">
        <v>169</v>
      </c>
      <c r="E167" s="51" t="s">
        <v>45</v>
      </c>
      <c r="F167" s="51" t="s">
        <v>367</v>
      </c>
      <c r="G167" s="12" t="s">
        <v>255</v>
      </c>
      <c r="H167" s="12" t="s">
        <v>260</v>
      </c>
      <c r="I167" s="12" t="s">
        <v>338</v>
      </c>
      <c r="J167" s="12" t="s">
        <v>338</v>
      </c>
      <c r="K167" s="12" t="s">
        <v>260</v>
      </c>
      <c r="L167" s="12" t="s">
        <v>177</v>
      </c>
      <c r="M167" s="39">
        <v>1112</v>
      </c>
      <c r="N167" s="19" t="str">
        <f>IF(COUNTA(P167)=1,VLOOKUP(A167,'[1]CUSTOS VEICULO-MOTORISTA'!$A$2:$C$17,3,FALSE),"-")</f>
        <v>-</v>
      </c>
      <c r="O167" s="19" t="s">
        <v>572</v>
      </c>
      <c r="P167" s="11"/>
      <c r="Q167" s="12" t="s">
        <v>23</v>
      </c>
      <c r="R167" s="12" t="s">
        <v>57</v>
      </c>
      <c r="S167" s="13">
        <v>43510</v>
      </c>
      <c r="T167" s="70" t="s">
        <v>309</v>
      </c>
      <c r="U167" s="72">
        <v>24</v>
      </c>
      <c r="V167" s="331"/>
      <c r="W167" s="331"/>
      <c r="X167" s="1"/>
      <c r="Y167" s="2"/>
      <c r="Z167" s="2"/>
      <c r="AA167" s="2"/>
      <c r="AB167" s="2"/>
      <c r="AC167" s="2"/>
      <c r="AD167" s="2"/>
      <c r="AE167" s="2"/>
    </row>
    <row r="168" spans="1:31" ht="18.75" customHeight="1">
      <c r="A168" s="11">
        <v>44</v>
      </c>
      <c r="B168" s="11" t="s">
        <v>18</v>
      </c>
      <c r="C168" s="11" t="s">
        <v>18</v>
      </c>
      <c r="D168" s="11" t="s">
        <v>170</v>
      </c>
      <c r="E168" s="51" t="s">
        <v>45</v>
      </c>
      <c r="F168" s="51" t="s">
        <v>367</v>
      </c>
      <c r="G168" s="12" t="s">
        <v>255</v>
      </c>
      <c r="H168" s="12" t="s">
        <v>260</v>
      </c>
      <c r="I168" s="12" t="s">
        <v>337</v>
      </c>
      <c r="J168" s="12" t="s">
        <v>337</v>
      </c>
      <c r="K168" s="12" t="s">
        <v>988</v>
      </c>
      <c r="L168" s="12" t="s">
        <v>177</v>
      </c>
      <c r="M168" s="39">
        <v>1112</v>
      </c>
      <c r="N168" s="19" t="str">
        <f>IF(COUNTA(P168)=1,VLOOKUP(A168,'[1]CUSTOS VEICULO-MOTORISTA'!$A$2:$C$17,3,FALSE),"-")</f>
        <v>-</v>
      </c>
      <c r="O168" s="19" t="s">
        <v>570</v>
      </c>
      <c r="P168" s="11"/>
      <c r="Q168" s="12" t="s">
        <v>31</v>
      </c>
      <c r="R168" s="12" t="s">
        <v>57</v>
      </c>
      <c r="S168" s="13">
        <v>43866</v>
      </c>
      <c r="T168" s="70" t="s">
        <v>309</v>
      </c>
      <c r="U168" s="72">
        <v>35</v>
      </c>
      <c r="V168" s="331"/>
      <c r="W168" s="331"/>
      <c r="X168" s="1"/>
      <c r="Y168" s="2"/>
      <c r="Z168" s="2"/>
      <c r="AA168" s="2"/>
      <c r="AB168" s="2"/>
      <c r="AC168" s="2"/>
      <c r="AD168" s="2"/>
      <c r="AE168" s="2"/>
    </row>
    <row r="169" spans="1:31" s="78" customFormat="1" ht="18.75" customHeight="1">
      <c r="A169" s="73">
        <v>45</v>
      </c>
      <c r="B169" s="73" t="s">
        <v>302</v>
      </c>
      <c r="C169" s="73" t="s">
        <v>293</v>
      </c>
      <c r="D169" s="73" t="s">
        <v>294</v>
      </c>
      <c r="E169" s="51" t="s">
        <v>45</v>
      </c>
      <c r="F169" s="51" t="s">
        <v>250</v>
      </c>
      <c r="G169" s="74" t="s">
        <v>123</v>
      </c>
      <c r="H169" s="74" t="s">
        <v>123</v>
      </c>
      <c r="I169" s="74" t="s">
        <v>331</v>
      </c>
      <c r="J169" s="74" t="s">
        <v>331</v>
      </c>
      <c r="K169" s="74" t="s">
        <v>364</v>
      </c>
      <c r="L169" s="74" t="s">
        <v>177</v>
      </c>
      <c r="M169" s="100">
        <v>2709.09</v>
      </c>
      <c r="N169" s="21"/>
      <c r="O169" s="21" t="s">
        <v>524</v>
      </c>
      <c r="P169" s="73"/>
      <c r="Q169" s="74"/>
      <c r="R169" s="74"/>
      <c r="S169" s="69"/>
      <c r="T169" s="75" t="s">
        <v>309</v>
      </c>
      <c r="U169" s="76">
        <v>150</v>
      </c>
      <c r="V169" s="331"/>
      <c r="W169" s="331"/>
      <c r="X169" s="77"/>
    </row>
    <row r="170" spans="1:31">
      <c r="A170" s="11">
        <v>46</v>
      </c>
      <c r="B170" s="11" t="s">
        <v>18</v>
      </c>
      <c r="C170" s="11" t="s">
        <v>18</v>
      </c>
      <c r="D170" s="11" t="s">
        <v>171</v>
      </c>
      <c r="E170" s="12" t="s">
        <v>45</v>
      </c>
      <c r="F170" s="12" t="s">
        <v>181</v>
      </c>
      <c r="G170" s="11" t="s">
        <v>359</v>
      </c>
      <c r="H170" s="74" t="s">
        <v>242</v>
      </c>
      <c r="I170" s="74" t="s">
        <v>331</v>
      </c>
      <c r="J170" s="74" t="s">
        <v>331</v>
      </c>
      <c r="K170" s="12" t="s">
        <v>237</v>
      </c>
      <c r="L170" s="12" t="s">
        <v>177</v>
      </c>
      <c r="M170" s="39">
        <v>1112</v>
      </c>
      <c r="N170" s="19" t="str">
        <f>IF(COUNTA(P170)=1,VLOOKUP(A170,'[1]CUSTOS VEICULO-MOTORISTA'!$A$2:$C$17,3,FALSE),"-")</f>
        <v>-</v>
      </c>
      <c r="O170" s="19" t="s">
        <v>543</v>
      </c>
      <c r="P170" s="11"/>
      <c r="Q170" s="12" t="s">
        <v>31</v>
      </c>
      <c r="R170" s="12" t="s">
        <v>57</v>
      </c>
      <c r="S170" s="13">
        <v>43866</v>
      </c>
      <c r="T170" s="70" t="s">
        <v>309</v>
      </c>
      <c r="U170" s="72">
        <v>30</v>
      </c>
      <c r="V170" s="331"/>
      <c r="W170" s="331"/>
      <c r="X170" s="1"/>
      <c r="Y170" s="2"/>
      <c r="Z170" s="2"/>
      <c r="AA170" s="2"/>
      <c r="AB170" s="2"/>
      <c r="AC170" s="2"/>
      <c r="AD170" s="2"/>
      <c r="AE170" s="2"/>
    </row>
    <row r="171" spans="1:31">
      <c r="A171" s="11">
        <v>47</v>
      </c>
      <c r="B171" s="11" t="s">
        <v>306</v>
      </c>
      <c r="C171" s="73" t="s">
        <v>33</v>
      </c>
      <c r="D171" s="73" t="s">
        <v>199</v>
      </c>
      <c r="E171" s="51" t="s">
        <v>45</v>
      </c>
      <c r="F171" s="12" t="s">
        <v>181</v>
      </c>
      <c r="G171" s="74" t="s">
        <v>359</v>
      </c>
      <c r="H171" s="74" t="s">
        <v>359</v>
      </c>
      <c r="I171" s="74" t="s">
        <v>331</v>
      </c>
      <c r="J171" s="74" t="s">
        <v>331</v>
      </c>
      <c r="K171" s="74" t="s">
        <v>359</v>
      </c>
      <c r="L171" s="12" t="s">
        <v>177</v>
      </c>
      <c r="M171" s="39">
        <v>4014.33</v>
      </c>
      <c r="N171" s="19" t="str">
        <f>IF(COUNTA(P171)=1,VLOOKUP(A171,'[1]CUSTOS VEICULO-MOTORISTA'!$A$2:$C$17,3,FALSE),"-")</f>
        <v>-</v>
      </c>
      <c r="O171" s="19" t="s">
        <v>369</v>
      </c>
      <c r="P171" s="11"/>
      <c r="Q171" s="12" t="s">
        <v>77</v>
      </c>
      <c r="R171" s="12" t="s">
        <v>15</v>
      </c>
      <c r="S171" s="13">
        <v>44914</v>
      </c>
      <c r="T171" s="70" t="s">
        <v>309</v>
      </c>
      <c r="U171" s="72">
        <v>180</v>
      </c>
      <c r="V171" s="331"/>
      <c r="W171" s="331"/>
      <c r="X171" s="1"/>
      <c r="Y171" s="2"/>
      <c r="Z171" s="2"/>
      <c r="AA171" s="2"/>
      <c r="AB171" s="2"/>
      <c r="AC171" s="2"/>
      <c r="AD171" s="2"/>
      <c r="AE171" s="2"/>
    </row>
    <row r="172" spans="1:31" s="317" customFormat="1">
      <c r="A172" s="308">
        <v>48</v>
      </c>
      <c r="B172" s="308" t="s">
        <v>306</v>
      </c>
      <c r="C172" s="308" t="s">
        <v>79</v>
      </c>
      <c r="D172" s="308" t="s">
        <v>191</v>
      </c>
      <c r="E172" s="319" t="s">
        <v>80</v>
      </c>
      <c r="F172" s="319" t="s">
        <v>80</v>
      </c>
      <c r="G172" s="319" t="s">
        <v>80</v>
      </c>
      <c r="H172" s="319" t="s">
        <v>80</v>
      </c>
      <c r="I172" s="319" t="s">
        <v>331</v>
      </c>
      <c r="J172" s="319" t="s">
        <v>331</v>
      </c>
      <c r="K172" s="319" t="s">
        <v>80</v>
      </c>
      <c r="L172" s="319" t="s">
        <v>177</v>
      </c>
      <c r="M172" s="311">
        <v>8500</v>
      </c>
      <c r="N172" s="320" t="str">
        <f>IF(COUNTA(P172)=1,VLOOKUP(A172,'[1]CUSTOS VEICULO-MOTORISTA'!$A$2:$C$17,3,FALSE),"-")</f>
        <v>-</v>
      </c>
      <c r="O172" s="320" t="s">
        <v>573</v>
      </c>
      <c r="P172" s="308"/>
      <c r="Q172" s="319" t="s">
        <v>74</v>
      </c>
      <c r="R172" s="319" t="s">
        <v>15</v>
      </c>
      <c r="S172" s="313">
        <v>44844</v>
      </c>
      <c r="T172" s="321" t="s">
        <v>310</v>
      </c>
      <c r="U172" s="314">
        <v>180</v>
      </c>
      <c r="V172" s="331"/>
      <c r="W172" s="331"/>
      <c r="X172" s="315"/>
      <c r="Y172" s="316"/>
      <c r="Z172" s="316"/>
      <c r="AA172" s="316"/>
      <c r="AB172" s="316"/>
      <c r="AC172" s="316"/>
      <c r="AD172" s="316"/>
      <c r="AE172" s="316"/>
    </row>
    <row r="173" spans="1:31">
      <c r="A173" s="11">
        <v>49</v>
      </c>
      <c r="B173" s="11" t="s">
        <v>304</v>
      </c>
      <c r="C173" s="11" t="s">
        <v>81</v>
      </c>
      <c r="D173" s="11" t="s">
        <v>210</v>
      </c>
      <c r="E173" s="12" t="s">
        <v>82</v>
      </c>
      <c r="F173" s="12" t="s">
        <v>82</v>
      </c>
      <c r="G173" s="12" t="s">
        <v>82</v>
      </c>
      <c r="H173" s="12" t="s">
        <v>82</v>
      </c>
      <c r="I173" s="11" t="s">
        <v>331</v>
      </c>
      <c r="J173" s="11" t="s">
        <v>331</v>
      </c>
      <c r="K173" s="12" t="s">
        <v>82</v>
      </c>
      <c r="L173" s="12" t="s">
        <v>177</v>
      </c>
      <c r="M173" s="39">
        <v>4014.33</v>
      </c>
      <c r="N173" s="19" t="str">
        <f>IF(COUNTA(P173)=1,VLOOKUP(A173,'[1]CUSTOS VEICULO-MOTORISTA'!$A$2:$C$17,3,FALSE),"-")</f>
        <v>-</v>
      </c>
      <c r="O173" s="19" t="s">
        <v>574</v>
      </c>
      <c r="P173" s="11"/>
      <c r="Q173" s="12" t="s">
        <v>74</v>
      </c>
      <c r="R173" s="12" t="s">
        <v>15</v>
      </c>
      <c r="S173" s="13">
        <v>44944</v>
      </c>
      <c r="T173" s="70" t="s">
        <v>309</v>
      </c>
      <c r="U173" s="72">
        <v>285</v>
      </c>
      <c r="V173" s="331"/>
      <c r="W173" s="331"/>
      <c r="X173" s="1"/>
      <c r="Y173" s="2"/>
      <c r="Z173" s="2"/>
      <c r="AA173" s="2"/>
      <c r="AB173" s="2"/>
      <c r="AC173" s="2"/>
      <c r="AD173" s="2"/>
      <c r="AE173" s="2"/>
    </row>
    <row r="174" spans="1:31">
      <c r="A174" s="334" t="s">
        <v>46</v>
      </c>
      <c r="B174" s="334"/>
      <c r="C174" s="334"/>
      <c r="D174" s="334"/>
      <c r="E174" s="334"/>
      <c r="F174" s="84"/>
      <c r="G174" s="84"/>
      <c r="H174" s="84"/>
      <c r="I174" s="84"/>
      <c r="J174" s="84"/>
      <c r="K174" s="84"/>
      <c r="L174" s="84" t="s">
        <v>374</v>
      </c>
      <c r="M174" s="88">
        <f>SUM(M125:M173)</f>
        <v>74304.08</v>
      </c>
      <c r="N174" s="40">
        <f>SUM(N125:N173)</f>
        <v>0</v>
      </c>
      <c r="O174" s="20">
        <f>SUM(O125:O168)</f>
        <v>0</v>
      </c>
      <c r="P174" s="20"/>
      <c r="Q174" s="22"/>
      <c r="R174" s="23"/>
      <c r="S174" s="24"/>
      <c r="T174" s="101" t="s">
        <v>373</v>
      </c>
      <c r="U174" s="157">
        <f>SUM(U125:U173)</f>
        <v>2217</v>
      </c>
      <c r="V174" s="329"/>
      <c r="W174" s="342"/>
      <c r="X174" s="1"/>
      <c r="Y174" s="2"/>
      <c r="Z174" s="2"/>
      <c r="AA174" s="2"/>
      <c r="AB174" s="2"/>
      <c r="AC174" s="2"/>
      <c r="AD174" s="2"/>
      <c r="AE174" s="2"/>
    </row>
    <row r="175" spans="1:31" ht="23.25">
      <c r="A175" s="332" t="s">
        <v>47</v>
      </c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86">
        <f>SUM(V3:V174)</f>
        <v>553277.49000000011</v>
      </c>
      <c r="W175" s="68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7"/>
      <c r="O176" s="48"/>
      <c r="P176" s="48"/>
      <c r="Q176" s="42"/>
      <c r="R176" s="43"/>
      <c r="S176" s="44"/>
      <c r="T176" s="45"/>
      <c r="U176" s="45"/>
      <c r="V176" s="46"/>
      <c r="W176" s="6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7"/>
      <c r="O177" s="48"/>
      <c r="P177" s="48"/>
      <c r="Q177" s="42"/>
      <c r="R177" s="43"/>
      <c r="S177" s="44"/>
      <c r="T177" s="45"/>
      <c r="U177" s="45"/>
      <c r="V177" s="46"/>
      <c r="W177" s="6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7"/>
      <c r="O178" s="48"/>
      <c r="P178" s="48"/>
      <c r="Q178" s="42"/>
      <c r="R178" s="43"/>
      <c r="S178" s="44"/>
      <c r="T178" s="45"/>
      <c r="U178" s="45"/>
      <c r="V178" s="46"/>
      <c r="W178" s="6"/>
      <c r="X178" s="2"/>
      <c r="Y178" s="2"/>
      <c r="Z178" s="2"/>
      <c r="AA178" s="2"/>
      <c r="AB178" s="2"/>
      <c r="AC178" s="2"/>
      <c r="AD178" s="2"/>
      <c r="AE178" s="2"/>
    </row>
    <row r="179" spans="1:31" ht="21">
      <c r="A179" s="41"/>
      <c r="B179" s="41"/>
      <c r="C179" s="335"/>
      <c r="D179" s="335"/>
      <c r="E179" s="102"/>
      <c r="F179" s="103"/>
      <c r="G179" s="103"/>
      <c r="H179" s="103"/>
      <c r="I179" s="103"/>
      <c r="J179" s="103"/>
      <c r="K179" s="103"/>
      <c r="L179" s="103"/>
      <c r="M179" s="103"/>
      <c r="N179" s="104"/>
      <c r="O179" s="104"/>
      <c r="P179" s="104"/>
      <c r="Q179" s="105"/>
      <c r="R179" s="106"/>
      <c r="S179" s="107"/>
      <c r="T179" s="116"/>
      <c r="U179" s="45"/>
      <c r="V179" s="46"/>
      <c r="W179" s="67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55"/>
      <c r="B180" s="55"/>
      <c r="C180" s="103"/>
      <c r="D180" s="103"/>
      <c r="E180" s="117"/>
      <c r="F180" s="108"/>
      <c r="G180" s="109"/>
      <c r="H180" s="109"/>
      <c r="I180" s="109"/>
      <c r="J180" s="109"/>
      <c r="K180" s="127"/>
      <c r="L180" s="109"/>
      <c r="M180" s="109"/>
      <c r="N180" s="110"/>
      <c r="O180" s="110"/>
      <c r="P180" s="110"/>
      <c r="Q180" s="111"/>
      <c r="R180" s="112"/>
      <c r="S180" s="113"/>
      <c r="T180" s="118"/>
      <c r="U180" s="7"/>
      <c r="V180" s="25"/>
      <c r="W180" s="7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56"/>
      <c r="B181" s="56"/>
      <c r="C181" s="109"/>
      <c r="D181" s="114"/>
      <c r="E181" s="109"/>
      <c r="F181" s="108"/>
      <c r="G181" s="108"/>
      <c r="H181" s="108"/>
      <c r="I181" s="108"/>
      <c r="J181" s="108"/>
      <c r="K181" s="128"/>
      <c r="L181" s="108"/>
      <c r="M181" s="108"/>
      <c r="N181" s="110"/>
      <c r="O181" s="110"/>
      <c r="P181" s="110"/>
      <c r="Q181" s="119"/>
      <c r="R181" s="112"/>
      <c r="S181" s="120"/>
      <c r="T181" s="121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57"/>
      <c r="B182" s="57"/>
      <c r="C182" s="109"/>
      <c r="D182" s="114"/>
      <c r="E182" s="109"/>
      <c r="F182" s="114"/>
      <c r="G182" s="115"/>
      <c r="H182" s="108"/>
      <c r="I182" s="108"/>
      <c r="J182" s="108"/>
      <c r="K182" s="128"/>
      <c r="L182" s="108"/>
      <c r="M182" s="108"/>
      <c r="N182" s="110"/>
      <c r="O182" s="110"/>
      <c r="P182" s="110"/>
      <c r="Q182" s="122"/>
      <c r="R182" s="123"/>
      <c r="S182" s="124"/>
      <c r="T182" s="121"/>
      <c r="U182" s="2"/>
      <c r="V182" s="29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>
      <c r="A183" s="56"/>
      <c r="B183" s="56"/>
      <c r="C183" s="114"/>
      <c r="D183" s="114"/>
      <c r="E183" s="114"/>
      <c r="F183" s="114"/>
      <c r="G183" s="115"/>
      <c r="H183" s="103"/>
      <c r="I183" s="103"/>
      <c r="J183" s="103"/>
      <c r="K183" s="103"/>
      <c r="L183" s="103"/>
      <c r="M183" s="103"/>
      <c r="N183" s="125"/>
      <c r="O183" s="118"/>
      <c r="P183" s="118"/>
      <c r="Q183" s="126"/>
      <c r="R183" s="126"/>
      <c r="S183" s="126"/>
      <c r="T183" s="126"/>
      <c r="U183" s="26"/>
      <c r="V183" s="26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>
      <c r="A184" s="56"/>
      <c r="B184" s="56"/>
      <c r="C184" s="114"/>
      <c r="D184" s="114"/>
      <c r="E184" s="114"/>
      <c r="F184" s="103"/>
      <c r="G184" s="103"/>
      <c r="H184" s="103"/>
      <c r="I184" s="103"/>
      <c r="J184" s="103"/>
      <c r="K184" s="103"/>
      <c r="L184" s="103"/>
      <c r="M184" s="103"/>
      <c r="N184" s="126"/>
      <c r="O184" s="121"/>
      <c r="P184" s="121"/>
      <c r="Q184" s="126"/>
      <c r="R184" s="126"/>
      <c r="S184" s="126"/>
      <c r="T184" s="126"/>
      <c r="U184" s="26"/>
      <c r="V184" s="26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>
      <c r="A185" s="56"/>
      <c r="B185" s="56"/>
      <c r="C185" s="103" t="s">
        <v>46</v>
      </c>
      <c r="D185" s="103">
        <f>SUM(D181:D184)</f>
        <v>0</v>
      </c>
      <c r="E185" s="57"/>
      <c r="F185" s="54"/>
      <c r="G185" s="54"/>
      <c r="H185" s="54"/>
      <c r="I185" s="54"/>
      <c r="J185" s="54"/>
      <c r="K185" s="54"/>
      <c r="L185" s="54"/>
      <c r="M185" s="54"/>
      <c r="N185" s="26"/>
      <c r="O185" s="2"/>
      <c r="P185" s="2"/>
      <c r="Q185" s="26"/>
      <c r="R185" s="26"/>
      <c r="S185" s="26"/>
      <c r="T185" s="26"/>
      <c r="U185" s="26"/>
      <c r="V185" s="26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20.25" customHeight="1">
      <c r="A186" s="58"/>
      <c r="B186" s="58"/>
      <c r="C186" s="65"/>
      <c r="D186" s="66"/>
      <c r="E186" s="57"/>
      <c r="F186" s="54"/>
      <c r="G186" s="54"/>
      <c r="H186" s="54"/>
      <c r="I186" s="54"/>
      <c r="J186" s="54"/>
      <c r="K186" s="54"/>
      <c r="L186" s="54"/>
      <c r="M186" s="54"/>
      <c r="N186" s="37"/>
      <c r="O186" s="2"/>
      <c r="P186" s="2"/>
      <c r="Q186" s="26"/>
      <c r="R186" s="26"/>
      <c r="S186" s="26"/>
      <c r="T186" s="26"/>
      <c r="U186" s="26"/>
      <c r="V186" s="26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8.75" customHeight="1">
      <c r="A187" s="58"/>
      <c r="B187" s="58"/>
      <c r="C187" s="65"/>
      <c r="D187" s="66"/>
      <c r="E187" s="57"/>
      <c r="F187" s="54"/>
      <c r="G187" s="54"/>
      <c r="H187" s="54"/>
      <c r="I187" s="54"/>
      <c r="J187" s="54"/>
      <c r="K187" s="54"/>
      <c r="L187" s="54"/>
      <c r="M187" s="54"/>
      <c r="N187" s="26"/>
      <c r="O187" s="2"/>
      <c r="P187" s="2"/>
      <c r="Q187" s="26"/>
      <c r="R187" s="26"/>
      <c r="S187" s="26"/>
      <c r="T187" s="2"/>
      <c r="U187" s="2"/>
      <c r="V187" s="2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21.75" customHeight="1">
      <c r="A188" s="56"/>
      <c r="B188" s="56"/>
      <c r="C188" s="64"/>
      <c r="D188" s="64"/>
      <c r="E188" s="57"/>
      <c r="F188" s="54"/>
      <c r="G188" s="54"/>
      <c r="H188" s="54"/>
      <c r="I188" s="54"/>
      <c r="J188" s="54"/>
      <c r="K188" s="54"/>
      <c r="L188" s="54"/>
      <c r="M188" s="54"/>
      <c r="N188" s="26"/>
      <c r="O188" s="2"/>
      <c r="P188" s="2"/>
      <c r="Q188" s="26"/>
      <c r="R188" s="27"/>
      <c r="S188" s="28"/>
      <c r="T188" s="2"/>
      <c r="U188" s="2"/>
      <c r="V188" s="29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8.75" customHeight="1">
      <c r="A189" s="56"/>
      <c r="B189" s="56"/>
      <c r="C189" s="56"/>
      <c r="D189" s="56"/>
      <c r="E189" s="57"/>
      <c r="F189" s="54"/>
      <c r="G189" s="54"/>
      <c r="H189" s="54"/>
      <c r="I189" s="54"/>
      <c r="J189" s="54"/>
      <c r="K189" s="54"/>
      <c r="L189" s="54"/>
      <c r="M189" s="54"/>
      <c r="N189" s="26"/>
      <c r="O189" s="2"/>
      <c r="P189" s="2"/>
      <c r="Q189" s="26"/>
      <c r="R189" s="27"/>
      <c r="S189" s="28"/>
      <c r="T189" s="2"/>
      <c r="U189" s="2"/>
      <c r="V189" s="29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26"/>
      <c r="O190" s="2"/>
      <c r="P190" s="2"/>
      <c r="Q190" s="26"/>
      <c r="R190" s="27"/>
      <c r="S190" s="28"/>
      <c r="T190" s="2"/>
      <c r="U190" s="2"/>
      <c r="V190" s="29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23.2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1"/>
      <c r="O191" s="4"/>
      <c r="P191" s="4"/>
      <c r="Q191" s="26"/>
      <c r="R191" s="27"/>
      <c r="S191" s="28"/>
      <c r="T191" s="2"/>
      <c r="U191" s="2"/>
      <c r="V191" s="2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1"/>
      <c r="O192" s="4"/>
      <c r="P192" s="4"/>
      <c r="Q192" s="26"/>
      <c r="R192" s="27"/>
      <c r="S192" s="28"/>
      <c r="T192" s="2"/>
      <c r="U192" s="2"/>
      <c r="V192" s="29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>
      <c r="A193" s="14"/>
      <c r="B193" s="2"/>
      <c r="C193" s="32"/>
      <c r="D193" s="59"/>
      <c r="E193" s="60"/>
      <c r="F193" s="60"/>
      <c r="G193" s="60"/>
      <c r="H193" s="60"/>
      <c r="I193" s="60"/>
      <c r="J193" s="60"/>
      <c r="K193" s="60"/>
      <c r="L193" s="60"/>
      <c r="M193" s="60"/>
      <c r="N193" s="61"/>
      <c r="O193" s="62"/>
      <c r="P193" s="62"/>
      <c r="Q193" s="33"/>
      <c r="R193" s="27"/>
      <c r="S193" s="28"/>
      <c r="T193" s="2"/>
      <c r="U193" s="2"/>
      <c r="V193" s="2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14"/>
      <c r="C194" s="14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33"/>
      <c r="R194" s="27"/>
      <c r="S194" s="28"/>
      <c r="T194" s="26"/>
      <c r="U194" s="2"/>
      <c r="V194" s="29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14"/>
      <c r="C195" s="14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6"/>
      <c r="R195" s="27"/>
      <c r="S195" s="27"/>
      <c r="T195" s="26"/>
      <c r="U195" s="2"/>
      <c r="V195" s="29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14"/>
      <c r="C196" s="14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7"/>
      <c r="S196" s="27"/>
      <c r="T196" s="26"/>
      <c r="U196" s="2"/>
      <c r="V196" s="2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14"/>
      <c r="C197" s="14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7"/>
      <c r="S197" s="27"/>
      <c r="T197" s="33"/>
      <c r="U197" s="2"/>
      <c r="V197" s="29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14"/>
      <c r="C198" s="1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7"/>
      <c r="S198" s="27"/>
      <c r="T198" s="33"/>
      <c r="U198" s="2"/>
      <c r="V198" s="2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14"/>
      <c r="C199" s="14"/>
      <c r="F199" s="38"/>
      <c r="G199" s="38"/>
      <c r="H199" s="38"/>
      <c r="I199" s="38"/>
      <c r="J199" s="38"/>
      <c r="K199" s="38"/>
      <c r="L199" s="38"/>
      <c r="M199" s="38"/>
      <c r="N199" s="2"/>
      <c r="O199" s="2"/>
      <c r="P199" s="2"/>
      <c r="Q199" s="2"/>
      <c r="R199" s="27"/>
      <c r="S199" s="27"/>
      <c r="T199" s="33"/>
      <c r="U199" s="2"/>
      <c r="V199" s="2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14"/>
      <c r="C200" s="14"/>
      <c r="F200" s="38"/>
      <c r="G200" s="38"/>
      <c r="H200" s="38"/>
      <c r="I200" s="38"/>
      <c r="J200" s="38"/>
      <c r="K200" s="38"/>
      <c r="L200" s="38"/>
      <c r="M200" s="38"/>
      <c r="N200" s="2"/>
      <c r="O200" s="2"/>
      <c r="P200" s="2"/>
      <c r="Q200" s="2"/>
      <c r="R200" s="27"/>
      <c r="S200" s="27"/>
      <c r="T200" s="33"/>
      <c r="U200" s="2"/>
      <c r="V200" s="29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14"/>
      <c r="C201" s="14"/>
      <c r="F201" s="38"/>
      <c r="G201" s="38"/>
      <c r="H201" s="38"/>
      <c r="I201" s="38"/>
      <c r="J201" s="38"/>
      <c r="K201" s="38"/>
      <c r="L201" s="38"/>
      <c r="M201" s="38"/>
      <c r="N201" s="2"/>
      <c r="O201" s="2"/>
      <c r="P201" s="2"/>
      <c r="T201" s="33"/>
      <c r="U201" s="2"/>
      <c r="V201" s="29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14"/>
      <c r="C202" s="14"/>
      <c r="F202" s="38"/>
      <c r="G202" s="38"/>
      <c r="H202" s="38"/>
      <c r="I202" s="38"/>
      <c r="J202" s="38"/>
      <c r="K202" s="38"/>
      <c r="L202" s="38"/>
      <c r="M202" s="38"/>
      <c r="N202" s="2"/>
      <c r="O202" s="14"/>
      <c r="P202" s="14"/>
      <c r="T202" s="33"/>
      <c r="U202" s="2"/>
      <c r="V202" s="2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T203" s="26"/>
      <c r="U203" s="2"/>
      <c r="V203" s="2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T204" s="26"/>
      <c r="U204" s="2"/>
      <c r="V204" s="29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T205" s="26"/>
      <c r="U205" s="2"/>
      <c r="V205" s="2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T206" s="26"/>
      <c r="U206" s="2"/>
      <c r="V206" s="29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T207" s="26"/>
      <c r="U207" s="2"/>
      <c r="V207" s="29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T208" s="26"/>
      <c r="U208" s="2"/>
      <c r="V208" s="29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T209" s="26"/>
      <c r="U209" s="2"/>
      <c r="V209" s="29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T210" s="26"/>
      <c r="U210" s="2"/>
      <c r="V210" s="29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T211" s="26"/>
      <c r="U211" s="2"/>
      <c r="V211" s="29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T212" s="26"/>
      <c r="U212" s="2"/>
      <c r="V212" s="29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T213" s="26"/>
      <c r="U213" s="2"/>
      <c r="V213" s="29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T214" s="26"/>
      <c r="U214" s="2"/>
      <c r="V214" s="29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T215" s="26"/>
      <c r="U215" s="2"/>
      <c r="V215" s="29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T216" s="26"/>
      <c r="U216" s="2"/>
      <c r="V216" s="29"/>
      <c r="W216" s="2"/>
      <c r="X216" s="2"/>
      <c r="Y216" s="2"/>
      <c r="Z216" s="2"/>
      <c r="AA216" s="2"/>
      <c r="AB216" s="2"/>
      <c r="AC216" s="2"/>
      <c r="AD216" s="2"/>
      <c r="AE216" s="2"/>
    </row>
  </sheetData>
  <autoFilter ref="A2:W175" xr:uid="{00000000-0009-0000-0000-000000000000}"/>
  <mergeCells count="42">
    <mergeCell ref="W89:W95"/>
    <mergeCell ref="W96:W107"/>
    <mergeCell ref="A124:E124"/>
    <mergeCell ref="A71:E71"/>
    <mergeCell ref="A88:E88"/>
    <mergeCell ref="A95:E95"/>
    <mergeCell ref="A107:E107"/>
    <mergeCell ref="X33:AH33"/>
    <mergeCell ref="X34:Y35"/>
    <mergeCell ref="Z34:AH34"/>
    <mergeCell ref="X36:Y36"/>
    <mergeCell ref="W3:W8"/>
    <mergeCell ref="W29:W46"/>
    <mergeCell ref="C179:D179"/>
    <mergeCell ref="X37:Y37"/>
    <mergeCell ref="X38:Y38"/>
    <mergeCell ref="X51:Y51"/>
    <mergeCell ref="X45:Y45"/>
    <mergeCell ref="A46:E46"/>
    <mergeCell ref="X46:Y46"/>
    <mergeCell ref="X47:Y47"/>
    <mergeCell ref="X48:Y48"/>
    <mergeCell ref="W47:W57"/>
    <mergeCell ref="X52:Y52"/>
    <mergeCell ref="X54:Y54"/>
    <mergeCell ref="W108:W124"/>
    <mergeCell ref="W125:W174"/>
    <mergeCell ref="W58:W71"/>
    <mergeCell ref="W72:W88"/>
    <mergeCell ref="V125:V174"/>
    <mergeCell ref="A175:U175"/>
    <mergeCell ref="V3:V8"/>
    <mergeCell ref="V29:V46"/>
    <mergeCell ref="V47:V57"/>
    <mergeCell ref="V58:V71"/>
    <mergeCell ref="V72:V88"/>
    <mergeCell ref="A174:E174"/>
    <mergeCell ref="A1:V1"/>
    <mergeCell ref="V9:V27"/>
    <mergeCell ref="V89:V95"/>
    <mergeCell ref="V96:V107"/>
    <mergeCell ref="V108:V124"/>
  </mergeCells>
  <phoneticPr fontId="20" type="noConversion"/>
  <conditionalFormatting sqref="B123">
    <cfRule type="cellIs" dxfId="20" priority="53" operator="equal">
      <formula>""</formula>
    </cfRule>
  </conditionalFormatting>
  <conditionalFormatting sqref="M106:N106">
    <cfRule type="cellIs" dxfId="19" priority="25" operator="equal">
      <formula>""</formula>
    </cfRule>
  </conditionalFormatting>
  <conditionalFormatting sqref="N68">
    <cfRule type="cellIs" dxfId="18" priority="17" operator="equal">
      <formula>""</formula>
    </cfRule>
  </conditionalFormatting>
  <conditionalFormatting sqref="P106:Q106">
    <cfRule type="cellIs" dxfId="17" priority="13" operator="equal">
      <formula>""</formula>
    </cfRule>
  </conditionalFormatting>
  <conditionalFormatting sqref="R174 R176:R182 U176:U182 O183:P192">
    <cfRule type="cellIs" dxfId="16" priority="86" operator="equal">
      <formula>"DATA INVÁLIDA"</formula>
    </cfRule>
    <cfRule type="cellIs" dxfId="15" priority="87" operator="equal">
      <formula>"VENCIDA"</formula>
    </cfRule>
    <cfRule type="cellIs" dxfId="14" priority="88" operator="equal">
      <formula>"EM DIA"</formula>
    </cfRule>
  </conditionalFormatting>
  <conditionalFormatting sqref="T28:T174">
    <cfRule type="cellIs" dxfId="13" priority="7" operator="equal">
      <formula>"DATA INVÁLIDA"</formula>
    </cfRule>
    <cfRule type="cellIs" dxfId="12" priority="8" operator="equal">
      <formula>"VENCIDA"</formula>
    </cfRule>
    <cfRule type="cellIs" dxfId="11" priority="9" operator="equal">
      <formula>"EM DIA"</formula>
    </cfRule>
  </conditionalFormatting>
  <conditionalFormatting sqref="T2:U5">
    <cfRule type="cellIs" dxfId="10" priority="1" operator="equal">
      <formula>"DATA INVÁLIDA"</formula>
    </cfRule>
    <cfRule type="cellIs" dxfId="9" priority="2" operator="equal">
      <formula>"VENCIDA"</formula>
    </cfRule>
    <cfRule type="cellIs" dxfId="8" priority="3" operator="equal">
      <formula>"EM DIA"</formula>
    </cfRule>
  </conditionalFormatting>
  <conditionalFormatting sqref="U29:U174">
    <cfRule type="cellIs" dxfId="7" priority="35" operator="equal">
      <formula>"DATA INVÁLIDA"</formula>
    </cfRule>
    <cfRule type="cellIs" dxfId="6" priority="36" operator="equal">
      <formula>"VENCIDA"</formula>
    </cfRule>
    <cfRule type="cellIs" dxfId="5" priority="37" operator="equal">
      <formula>"EM DIA"</formula>
    </cfRule>
  </conditionalFormatting>
  <conditionalFormatting sqref="U187:U1048576 R188:R195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354</v>
      </c>
    </row>
    <row r="3" spans="1:1">
      <c r="A3" s="73" t="s">
        <v>368</v>
      </c>
    </row>
    <row r="4" spans="1:1">
      <c r="A4" s="11" t="s">
        <v>981</v>
      </c>
    </row>
    <row r="5" spans="1:1">
      <c r="A5" s="11" t="s">
        <v>371</v>
      </c>
    </row>
    <row r="6" spans="1:1">
      <c r="A6" s="11" t="s">
        <v>259</v>
      </c>
    </row>
    <row r="7" spans="1:1">
      <c r="A7" s="11" t="s">
        <v>280</v>
      </c>
    </row>
    <row r="8" spans="1:1">
      <c r="A8" s="12" t="s">
        <v>987</v>
      </c>
    </row>
    <row r="9" spans="1:1">
      <c r="A9" s="90" t="s">
        <v>262</v>
      </c>
    </row>
    <row r="10" spans="1:1">
      <c r="A10" s="11" t="s">
        <v>266</v>
      </c>
    </row>
    <row r="11" spans="1:1">
      <c r="A11" s="11" t="s">
        <v>271</v>
      </c>
    </row>
    <row r="12" spans="1:1">
      <c r="A12" s="12" t="s">
        <v>260</v>
      </c>
    </row>
    <row r="13" spans="1:1">
      <c r="A13" s="74" t="s">
        <v>231</v>
      </c>
    </row>
    <row r="14" spans="1:1">
      <c r="A14" s="11" t="s">
        <v>230</v>
      </c>
    </row>
    <row r="15" spans="1:1">
      <c r="A15" s="73" t="s">
        <v>257</v>
      </c>
    </row>
    <row r="16" spans="1:1">
      <c r="A16" s="11" t="s">
        <v>194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123</v>
      </c>
    </row>
    <row r="20" spans="1:1">
      <c r="A20" s="11" t="s">
        <v>255</v>
      </c>
    </row>
    <row r="21" spans="1:1">
      <c r="A21" s="11" t="s">
        <v>285</v>
      </c>
    </row>
    <row r="22" spans="1:1">
      <c r="A22" s="140" t="s">
        <v>323</v>
      </c>
    </row>
    <row r="23" spans="1:1">
      <c r="A23" s="135" t="s">
        <v>359</v>
      </c>
    </row>
    <row r="24" spans="1:1">
      <c r="A24" s="74" t="s">
        <v>359</v>
      </c>
    </row>
    <row r="25" spans="1:1">
      <c r="A25" s="11" t="s">
        <v>100</v>
      </c>
    </row>
    <row r="26" spans="1:1">
      <c r="A26" s="135" t="s">
        <v>59</v>
      </c>
    </row>
    <row r="27" spans="1:1">
      <c r="A27" s="11" t="s">
        <v>102</v>
      </c>
    </row>
    <row r="28" spans="1:1">
      <c r="A28" s="11" t="s">
        <v>110</v>
      </c>
    </row>
    <row r="29" spans="1:1">
      <c r="A29" s="12" t="s">
        <v>181</v>
      </c>
    </row>
    <row r="30" spans="1:1">
      <c r="A30" s="11" t="s">
        <v>183</v>
      </c>
    </row>
    <row r="31" spans="1:1">
      <c r="A31" s="282" t="s">
        <v>244</v>
      </c>
    </row>
    <row r="32" spans="1:1">
      <c r="A32" s="132" t="s">
        <v>245</v>
      </c>
    </row>
    <row r="33" spans="1:1">
      <c r="A33" s="11" t="s">
        <v>78</v>
      </c>
    </row>
    <row r="34" spans="1:1">
      <c r="A34" s="11" t="s">
        <v>282</v>
      </c>
    </row>
    <row r="35" spans="1:1">
      <c r="A35" s="11" t="s">
        <v>284</v>
      </c>
    </row>
    <row r="36" spans="1:1">
      <c r="A36" s="281" t="s">
        <v>289</v>
      </c>
    </row>
    <row r="37" spans="1:1">
      <c r="A37" s="11" t="s">
        <v>283</v>
      </c>
    </row>
    <row r="38" spans="1:1">
      <c r="A38" s="11" t="s">
        <v>256</v>
      </c>
    </row>
    <row r="39" spans="1:1">
      <c r="A39" s="11" t="s">
        <v>253</v>
      </c>
    </row>
    <row r="40" spans="1:1">
      <c r="A40" s="11" t="s">
        <v>362</v>
      </c>
    </row>
    <row r="41" spans="1:1">
      <c r="A41" s="11" t="s">
        <v>360</v>
      </c>
    </row>
    <row r="42" spans="1:1">
      <c r="A42" s="11" t="s">
        <v>978</v>
      </c>
    </row>
    <row r="43" spans="1:1">
      <c r="A43" s="11" t="s">
        <v>980</v>
      </c>
    </row>
    <row r="44" spans="1:1">
      <c r="A44" s="11" t="s">
        <v>983</v>
      </c>
    </row>
    <row r="45" spans="1:1">
      <c r="A45" s="135" t="s">
        <v>976</v>
      </c>
    </row>
    <row r="46" spans="1:1">
      <c r="A46" s="11" t="s">
        <v>361</v>
      </c>
    </row>
    <row r="47" spans="1:1">
      <c r="A47" s="11" t="s">
        <v>979</v>
      </c>
    </row>
    <row r="48" spans="1:1">
      <c r="A48" s="12" t="s">
        <v>985</v>
      </c>
    </row>
    <row r="49" spans="1:1">
      <c r="A49" s="11" t="s">
        <v>355</v>
      </c>
    </row>
    <row r="50" spans="1:1" ht="56.25">
      <c r="A50" s="12" t="s">
        <v>986</v>
      </c>
    </row>
    <row r="51" spans="1:1" ht="37.5">
      <c r="A51" s="12" t="s">
        <v>988</v>
      </c>
    </row>
    <row r="52" spans="1:1">
      <c r="A52" s="11" t="s">
        <v>977</v>
      </c>
    </row>
    <row r="53" spans="1:1">
      <c r="A53" s="11" t="s">
        <v>984</v>
      </c>
    </row>
    <row r="54" spans="1:1">
      <c r="A54" s="11" t="s">
        <v>252</v>
      </c>
    </row>
    <row r="55" spans="1:1">
      <c r="A55" s="73" t="s">
        <v>372</v>
      </c>
    </row>
    <row r="56" spans="1:1">
      <c r="A56" s="12" t="s">
        <v>287</v>
      </c>
    </row>
    <row r="57" spans="1:1">
      <c r="A57" s="11" t="s">
        <v>288</v>
      </c>
    </row>
    <row r="58" spans="1:1">
      <c r="A58" s="12" t="s">
        <v>286</v>
      </c>
    </row>
    <row r="59" spans="1:1">
      <c r="A59" s="11" t="s">
        <v>277</v>
      </c>
    </row>
    <row r="60" spans="1:1">
      <c r="A60" s="11" t="s">
        <v>278</v>
      </c>
    </row>
    <row r="61" spans="1:1">
      <c r="A61" s="154" t="s">
        <v>363</v>
      </c>
    </row>
    <row r="62" spans="1:1">
      <c r="A62" s="74" t="s">
        <v>364</v>
      </c>
    </row>
    <row r="63" spans="1:1">
      <c r="A63" s="12" t="s">
        <v>237</v>
      </c>
    </row>
    <row r="64" spans="1:1">
      <c r="A64" s="11" t="s">
        <v>238</v>
      </c>
    </row>
    <row r="65" spans="1:1">
      <c r="A65" s="12" t="s">
        <v>239</v>
      </c>
    </row>
    <row r="66" spans="1:1">
      <c r="A66" s="11" t="s">
        <v>232</v>
      </c>
    </row>
    <row r="67" spans="1:1">
      <c r="A67" s="11" t="s">
        <v>281</v>
      </c>
    </row>
    <row r="68" spans="1:1">
      <c r="A68" s="11" t="s">
        <v>53</v>
      </c>
    </row>
    <row r="69" spans="1:1">
      <c r="A69" s="11" t="s">
        <v>982</v>
      </c>
    </row>
    <row r="70" spans="1:1">
      <c r="A70" s="51" t="s">
        <v>366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103"/>
    </row>
    <row r="78" spans="1:1">
      <c r="A78" s="127"/>
    </row>
    <row r="79" spans="1:1">
      <c r="A79" s="128"/>
    </row>
    <row r="80" spans="1:1">
      <c r="A80" s="128"/>
    </row>
    <row r="81" spans="1:1">
      <c r="A81" s="103"/>
    </row>
    <row r="82" spans="1:1">
      <c r="A82" s="103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xmlns:xlrd2="http://schemas.microsoft.com/office/spreadsheetml/2017/richdata2"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59" t="s">
        <v>378</v>
      </c>
      <c r="C1" s="359"/>
      <c r="D1" s="359"/>
      <c r="E1" s="359"/>
      <c r="F1" s="359"/>
      <c r="G1" s="359"/>
    </row>
    <row r="2" spans="1:7" ht="28.5">
      <c r="B2" s="191" t="s">
        <v>173</v>
      </c>
      <c r="C2" s="192" t="s">
        <v>375</v>
      </c>
      <c r="D2" s="191" t="s">
        <v>376</v>
      </c>
      <c r="E2" s="192" t="s">
        <v>377</v>
      </c>
      <c r="F2" s="191" t="s">
        <v>387</v>
      </c>
      <c r="G2" s="191" t="s">
        <v>47</v>
      </c>
    </row>
    <row r="3" spans="1:7">
      <c r="B3" s="193" t="s">
        <v>180</v>
      </c>
      <c r="C3" s="193">
        <f>[2]FROTA_COMPLETA!A47</f>
        <v>9</v>
      </c>
      <c r="D3" s="194" t="str">
        <f>[2]FROTA_COMPLETA!M48</f>
        <v>AMERICA</v>
      </c>
      <c r="E3" s="194">
        <f>[2]FROTA_COMPLETA!N48</f>
        <v>1112</v>
      </c>
      <c r="F3" s="195" t="str">
        <f>[2]FROTA_COMPLETA!U48</f>
        <v>GASOLINA</v>
      </c>
      <c r="G3" s="360"/>
    </row>
    <row r="4" spans="1:7">
      <c r="B4" s="193" t="s">
        <v>178</v>
      </c>
      <c r="C4" s="193">
        <f>[2]FROTA_COMPLETA!A61</f>
        <v>12</v>
      </c>
      <c r="D4" s="194" t="str">
        <f>[2]FROTA_COMPLETA!M62</f>
        <v>BRASCAR</v>
      </c>
      <c r="E4" s="194">
        <f>[2]FROTA_COMPLETA!N62</f>
        <v>1112</v>
      </c>
      <c r="F4" s="195" t="str">
        <f>[2]FROTA_COMPLETA!U62</f>
        <v>GASOLINA</v>
      </c>
      <c r="G4" s="360"/>
    </row>
    <row r="5" spans="1:7">
      <c r="B5" s="193" t="s">
        <v>174</v>
      </c>
      <c r="C5" s="193">
        <v>11</v>
      </c>
      <c r="D5" s="194" t="str">
        <f>[2]FROTA_COMPLETA!M98</f>
        <v>EQUILIBRIO</v>
      </c>
      <c r="E5" s="194">
        <f>[2]FROTA_COMPLETA!N98</f>
        <v>18806.939999999999</v>
      </c>
      <c r="F5" s="195" t="str">
        <f>[2]FROTA_COMPLETA!U98</f>
        <v>DIESEL</v>
      </c>
      <c r="G5" s="360"/>
    </row>
    <row r="6" spans="1:7">
      <c r="B6" s="193" t="s">
        <v>176</v>
      </c>
      <c r="C6" s="193">
        <v>16</v>
      </c>
      <c r="D6" s="194" t="str">
        <f>[2]FROTA_COMPLETA!M79</f>
        <v>OK</v>
      </c>
      <c r="E6" s="194">
        <f>[2]FROTA_COMPLETA!N79</f>
        <v>2255.08</v>
      </c>
      <c r="F6" s="195" t="str">
        <f>[2]FROTA_COMPLETA!U79</f>
        <v>GASOLINA</v>
      </c>
      <c r="G6" s="360"/>
    </row>
    <row r="7" spans="1:7">
      <c r="B7" s="193" t="s">
        <v>229</v>
      </c>
      <c r="C7" s="193">
        <v>6</v>
      </c>
      <c r="D7" s="194" t="str">
        <f>[2]FROTA_COMPLETA!M86</f>
        <v>PB</v>
      </c>
      <c r="E7" s="194">
        <f>[2]FROTA_COMPLETA!N86</f>
        <v>2255.08</v>
      </c>
      <c r="F7" s="195" t="str">
        <f>[2]FROTA_COMPLETA!U86</f>
        <v>GASOLINA</v>
      </c>
      <c r="G7" s="360"/>
    </row>
    <row r="8" spans="1:7">
      <c r="B8" s="193" t="s">
        <v>175</v>
      </c>
      <c r="C8" s="193">
        <v>17</v>
      </c>
      <c r="D8" s="194" t="str">
        <f>[2]FROTA_COMPLETA!M37</f>
        <v>PEGASUS</v>
      </c>
      <c r="E8" s="194">
        <f>[2]FROTA_COMPLETA!N37</f>
        <v>2255.08</v>
      </c>
      <c r="F8" s="195" t="str">
        <f>[2]FROTA_COMPLETA!U37</f>
        <v>GASOLINA</v>
      </c>
      <c r="G8" s="360"/>
    </row>
    <row r="9" spans="1:7">
      <c r="B9" s="193" t="s">
        <v>379</v>
      </c>
      <c r="C9" s="193">
        <v>16</v>
      </c>
      <c r="D9" s="194" t="str">
        <f>[2]FROTA_COMPLETA!M115</f>
        <v>SÃO SEBASTIÃO</v>
      </c>
      <c r="E9" s="194">
        <f>[2]FROTA_COMPLETA!N115</f>
        <v>2255.08</v>
      </c>
      <c r="F9" s="195" t="str">
        <f>[2]FROTA_COMPLETA!U115</f>
        <v>GASOLINA</v>
      </c>
      <c r="G9" s="360"/>
    </row>
    <row r="10" spans="1:7">
      <c r="B10" s="193" t="s">
        <v>380</v>
      </c>
      <c r="C10" s="193">
        <v>49</v>
      </c>
      <c r="D10" s="194" t="str">
        <f>[2]FROTA_COMPLETA!M165</f>
        <v>STYLE</v>
      </c>
      <c r="E10" s="194">
        <f>[2]FROTA_COMPLETA!N165</f>
        <v>4014.33</v>
      </c>
      <c r="F10" s="195" t="str">
        <f>[2]FROTA_COMPLETA!U165</f>
        <v>GASOLINA</v>
      </c>
      <c r="G10" s="360"/>
    </row>
    <row r="11" spans="1:7">
      <c r="B11" s="193" t="s">
        <v>381</v>
      </c>
      <c r="C11" s="193">
        <f>[2]FROTA_COMPLETA!A18</f>
        <v>16</v>
      </c>
      <c r="D11" s="194" t="str">
        <f>[2]FROTA_COMPLETA!M19</f>
        <v>FROTA PROPRIA</v>
      </c>
      <c r="E11" s="194">
        <f>[2]FROTA_COMPLETA!N19</f>
        <v>0</v>
      </c>
      <c r="F11" s="195" t="str">
        <f>[2]FROTA_COMPLETA!U19</f>
        <v>DIESEL</v>
      </c>
      <c r="G11" s="360"/>
    </row>
    <row r="12" spans="1:7">
      <c r="B12" s="191" t="s">
        <v>382</v>
      </c>
      <c r="C12" s="197">
        <f>SUM(C3:C11)</f>
        <v>152</v>
      </c>
      <c r="D12" s="198">
        <f>SUM(D3:D11)</f>
        <v>0</v>
      </c>
      <c r="E12" s="198">
        <f>SUM(E3:E11)</f>
        <v>34065.590000000004</v>
      </c>
      <c r="F12" s="199">
        <f>SUM(F3:F11)</f>
        <v>0</v>
      </c>
      <c r="G12" s="198">
        <f>SUM(D12:E12)</f>
        <v>34065.590000000004</v>
      </c>
    </row>
    <row r="15" spans="1:7">
      <c r="B15" s="200"/>
      <c r="C15" s="197" t="s">
        <v>80</v>
      </c>
      <c r="D15" s="197" t="s">
        <v>48</v>
      </c>
      <c r="E15" s="197" t="s">
        <v>82</v>
      </c>
      <c r="F15" s="197" t="s">
        <v>45</v>
      </c>
      <c r="G15" s="197" t="s">
        <v>46</v>
      </c>
    </row>
    <row r="16" spans="1:7">
      <c r="A16" s="361" t="s">
        <v>480</v>
      </c>
      <c r="B16" s="201" t="s">
        <v>313</v>
      </c>
      <c r="C16" s="201" t="s">
        <v>10</v>
      </c>
      <c r="D16" s="201">
        <v>3</v>
      </c>
      <c r="E16" s="201">
        <v>2</v>
      </c>
      <c r="F16" s="201">
        <v>6</v>
      </c>
      <c r="G16" s="202">
        <f>SUM(C16:F16)</f>
        <v>11</v>
      </c>
    </row>
    <row r="17" spans="1:9" ht="28.5">
      <c r="A17" s="361"/>
      <c r="B17" s="203" t="s">
        <v>481</v>
      </c>
      <c r="C17" s="201" t="s">
        <v>10</v>
      </c>
      <c r="D17" s="201" t="s">
        <v>10</v>
      </c>
      <c r="E17" s="201" t="s">
        <v>10</v>
      </c>
      <c r="F17" s="201">
        <v>1</v>
      </c>
      <c r="G17" s="202">
        <f>SUM(F17)</f>
        <v>1</v>
      </c>
    </row>
    <row r="18" spans="1:9">
      <c r="A18" s="361"/>
      <c r="B18" s="201" t="s">
        <v>189</v>
      </c>
      <c r="C18" s="201" t="s">
        <v>10</v>
      </c>
      <c r="D18" s="201" t="s">
        <v>10</v>
      </c>
      <c r="E18" s="201" t="s">
        <v>10</v>
      </c>
      <c r="F18" s="201">
        <v>2</v>
      </c>
      <c r="G18" s="202">
        <f>SUM(C18:F18)</f>
        <v>2</v>
      </c>
    </row>
    <row r="19" spans="1:9">
      <c r="A19" s="361"/>
      <c r="B19" s="201" t="s">
        <v>482</v>
      </c>
      <c r="C19" s="201" t="s">
        <v>10</v>
      </c>
      <c r="D19" s="201">
        <v>3</v>
      </c>
      <c r="E19" s="201">
        <v>0</v>
      </c>
      <c r="F19" s="201">
        <v>43</v>
      </c>
      <c r="G19" s="202">
        <f t="shared" ref="G19:G41" si="0">SUM(C19:F19)</f>
        <v>46</v>
      </c>
    </row>
    <row r="20" spans="1:9">
      <c r="A20" s="361"/>
      <c r="B20" s="201" t="s">
        <v>483</v>
      </c>
      <c r="C20" s="201">
        <v>2</v>
      </c>
      <c r="D20" s="201">
        <v>10</v>
      </c>
      <c r="E20" s="201">
        <v>3</v>
      </c>
      <c r="F20" s="201">
        <v>30</v>
      </c>
      <c r="G20" s="202">
        <f t="shared" si="0"/>
        <v>45</v>
      </c>
    </row>
    <row r="21" spans="1:9">
      <c r="A21" s="361"/>
      <c r="B21" s="201" t="s">
        <v>484</v>
      </c>
      <c r="C21" s="201" t="s">
        <v>10</v>
      </c>
      <c r="D21" s="201" t="s">
        <v>10</v>
      </c>
      <c r="E21" s="201" t="s">
        <v>10</v>
      </c>
      <c r="F21" s="201">
        <v>9</v>
      </c>
      <c r="G21" s="202">
        <f t="shared" si="0"/>
        <v>9</v>
      </c>
    </row>
    <row r="22" spans="1:9">
      <c r="A22" s="361"/>
      <c r="B22" s="201" t="s">
        <v>485</v>
      </c>
      <c r="C22" s="201">
        <v>1</v>
      </c>
      <c r="D22" s="201" t="s">
        <v>10</v>
      </c>
      <c r="E22" s="201">
        <v>1</v>
      </c>
      <c r="F22" s="201">
        <v>21</v>
      </c>
      <c r="G22" s="202">
        <f t="shared" si="0"/>
        <v>23</v>
      </c>
    </row>
    <row r="23" spans="1:9" ht="28.5">
      <c r="A23" s="361"/>
      <c r="B23" s="204" t="s">
        <v>486</v>
      </c>
      <c r="C23" s="201" t="s">
        <v>10</v>
      </c>
      <c r="D23" s="201">
        <v>1</v>
      </c>
      <c r="E23" s="201" t="s">
        <v>10</v>
      </c>
      <c r="F23" s="201">
        <v>12</v>
      </c>
      <c r="G23" s="202">
        <f t="shared" si="0"/>
        <v>13</v>
      </c>
    </row>
    <row r="24" spans="1:9">
      <c r="A24" s="361"/>
      <c r="B24" s="201" t="s">
        <v>305</v>
      </c>
      <c r="C24" s="201" t="s">
        <v>10</v>
      </c>
      <c r="D24" s="201">
        <v>1</v>
      </c>
      <c r="E24" s="201" t="s">
        <v>10</v>
      </c>
      <c r="F24" s="201" t="s">
        <v>10</v>
      </c>
      <c r="G24" s="202">
        <f t="shared" si="0"/>
        <v>1</v>
      </c>
    </row>
    <row r="25" spans="1:9" ht="15" customHeight="1">
      <c r="A25" s="361"/>
      <c r="B25" s="201" t="s">
        <v>304</v>
      </c>
      <c r="C25" s="201">
        <v>1</v>
      </c>
      <c r="D25" s="201" t="s">
        <v>10</v>
      </c>
      <c r="E25" s="201">
        <v>1</v>
      </c>
      <c r="F25" s="201" t="s">
        <v>10</v>
      </c>
      <c r="G25" s="202">
        <f t="shared" si="0"/>
        <v>2</v>
      </c>
    </row>
    <row r="26" spans="1:9" ht="51" customHeight="1">
      <c r="A26" s="361" t="s">
        <v>487</v>
      </c>
      <c r="B26" s="205" t="s">
        <v>309</v>
      </c>
      <c r="C26" s="206">
        <v>405</v>
      </c>
      <c r="D26" s="206">
        <v>2645</v>
      </c>
      <c r="E26" s="206">
        <v>1455</v>
      </c>
      <c r="F26" s="206">
        <v>8864</v>
      </c>
      <c r="G26" s="207">
        <f>SUM(C26:F26)</f>
        <v>13369</v>
      </c>
      <c r="I26" s="208" t="s">
        <v>46</v>
      </c>
    </row>
    <row r="27" spans="1:9" ht="54" customHeight="1">
      <c r="A27" s="361"/>
      <c r="B27" s="205" t="s">
        <v>312</v>
      </c>
      <c r="C27" s="206">
        <v>180</v>
      </c>
      <c r="D27" s="206">
        <v>0</v>
      </c>
      <c r="E27" s="206">
        <v>180</v>
      </c>
      <c r="F27" s="206">
        <v>2182</v>
      </c>
      <c r="G27" s="207">
        <f>SUM(C27:F27)</f>
        <v>2542</v>
      </c>
      <c r="I27" s="207">
        <f>SUM(G26:G28)</f>
        <v>21490</v>
      </c>
    </row>
    <row r="28" spans="1:9" ht="55.5" customHeight="1">
      <c r="A28" s="361"/>
      <c r="B28" s="205" t="s">
        <v>310</v>
      </c>
      <c r="C28" s="206">
        <v>0</v>
      </c>
      <c r="D28" s="206">
        <v>0</v>
      </c>
      <c r="E28" s="206">
        <v>0</v>
      </c>
      <c r="F28" s="206">
        <v>5579</v>
      </c>
      <c r="G28" s="207">
        <f>SUM(C28:F28)</f>
        <v>5579</v>
      </c>
    </row>
    <row r="29" spans="1:9">
      <c r="A29" s="362" t="s">
        <v>226</v>
      </c>
      <c r="B29" s="196" t="s">
        <v>180</v>
      </c>
      <c r="C29" s="196" t="s">
        <v>10</v>
      </c>
      <c r="D29" s="196">
        <v>2</v>
      </c>
      <c r="E29" s="196">
        <v>1</v>
      </c>
      <c r="F29" s="196">
        <v>7</v>
      </c>
      <c r="G29" s="209">
        <f t="shared" si="0"/>
        <v>10</v>
      </c>
    </row>
    <row r="30" spans="1:9">
      <c r="A30" s="362"/>
      <c r="B30" s="196" t="s">
        <v>178</v>
      </c>
      <c r="C30" s="196" t="s">
        <v>10</v>
      </c>
      <c r="D30" s="196">
        <v>2</v>
      </c>
      <c r="E30" s="196" t="s">
        <v>10</v>
      </c>
      <c r="F30" s="196">
        <v>11</v>
      </c>
      <c r="G30" s="209">
        <f t="shared" si="0"/>
        <v>13</v>
      </c>
    </row>
    <row r="31" spans="1:9">
      <c r="A31" s="362"/>
      <c r="B31" s="196" t="s">
        <v>174</v>
      </c>
      <c r="C31" s="196">
        <v>1</v>
      </c>
      <c r="D31" s="196">
        <v>2</v>
      </c>
      <c r="E31" s="196" t="s">
        <v>10</v>
      </c>
      <c r="F31" s="196">
        <v>8</v>
      </c>
      <c r="G31" s="209">
        <f t="shared" si="0"/>
        <v>11</v>
      </c>
    </row>
    <row r="32" spans="1:9">
      <c r="A32" s="362"/>
      <c r="B32" s="196" t="s">
        <v>176</v>
      </c>
      <c r="C32" s="196" t="s">
        <v>10</v>
      </c>
      <c r="D32" s="196">
        <v>1</v>
      </c>
      <c r="E32" s="196" t="s">
        <v>10</v>
      </c>
      <c r="F32" s="196">
        <v>15</v>
      </c>
      <c r="G32" s="209">
        <f t="shared" si="0"/>
        <v>16</v>
      </c>
    </row>
    <row r="33" spans="1:7">
      <c r="A33" s="362"/>
      <c r="B33" s="196" t="s">
        <v>229</v>
      </c>
      <c r="C33" s="196" t="s">
        <v>10</v>
      </c>
      <c r="D33" s="196">
        <v>2</v>
      </c>
      <c r="E33" s="196">
        <v>1</v>
      </c>
      <c r="F33" s="196">
        <v>3</v>
      </c>
      <c r="G33" s="209">
        <f t="shared" si="0"/>
        <v>6</v>
      </c>
    </row>
    <row r="34" spans="1:7">
      <c r="A34" s="362"/>
      <c r="B34" s="196" t="s">
        <v>175</v>
      </c>
      <c r="C34" s="196" t="s">
        <v>10</v>
      </c>
      <c r="D34" s="196">
        <v>4</v>
      </c>
      <c r="E34" s="196" t="s">
        <v>10</v>
      </c>
      <c r="F34" s="196">
        <v>13</v>
      </c>
      <c r="G34" s="209">
        <f t="shared" si="0"/>
        <v>17</v>
      </c>
    </row>
    <row r="35" spans="1:7">
      <c r="A35" s="362"/>
      <c r="B35" s="196" t="s">
        <v>179</v>
      </c>
      <c r="C35" s="196" t="s">
        <v>10</v>
      </c>
      <c r="D35" s="196" t="s">
        <v>10</v>
      </c>
      <c r="E35" s="196">
        <v>2</v>
      </c>
      <c r="F35" s="196">
        <v>14</v>
      </c>
      <c r="G35" s="209">
        <f t="shared" si="0"/>
        <v>16</v>
      </c>
    </row>
    <row r="36" spans="1:7">
      <c r="A36" s="362"/>
      <c r="B36" s="196" t="s">
        <v>177</v>
      </c>
      <c r="C36" s="196">
        <v>1</v>
      </c>
      <c r="D36" s="196">
        <v>3</v>
      </c>
      <c r="E36" s="196">
        <v>2</v>
      </c>
      <c r="F36" s="196">
        <v>43</v>
      </c>
      <c r="G36" s="209">
        <f t="shared" si="0"/>
        <v>49</v>
      </c>
    </row>
    <row r="37" spans="1:7">
      <c r="A37" s="362"/>
      <c r="B37" s="196" t="s">
        <v>386</v>
      </c>
      <c r="C37" s="196">
        <v>2</v>
      </c>
      <c r="D37" s="196">
        <v>3</v>
      </c>
      <c r="E37" s="196">
        <v>2</v>
      </c>
      <c r="F37" s="196">
        <v>9</v>
      </c>
      <c r="G37" s="209">
        <f t="shared" si="0"/>
        <v>16</v>
      </c>
    </row>
    <row r="38" spans="1:7">
      <c r="B38" s="210" t="s">
        <v>385</v>
      </c>
      <c r="C38" s="210">
        <v>4</v>
      </c>
      <c r="D38" s="210">
        <v>18</v>
      </c>
      <c r="E38" s="210">
        <v>8</v>
      </c>
      <c r="F38" s="210">
        <v>123</v>
      </c>
      <c r="G38" s="211">
        <f>SUM(G29:G37)</f>
        <v>154</v>
      </c>
    </row>
    <row r="39" spans="1:7">
      <c r="B39" s="212" t="s">
        <v>384</v>
      </c>
      <c r="C39" s="213">
        <v>10755.08</v>
      </c>
      <c r="D39" s="214">
        <v>37418.43</v>
      </c>
      <c r="E39" s="214">
        <v>21988.66</v>
      </c>
      <c r="F39" s="214">
        <v>410026.62</v>
      </c>
      <c r="G39" s="213">
        <f t="shared" si="0"/>
        <v>480188.79</v>
      </c>
    </row>
    <row r="40" spans="1:7">
      <c r="B40" s="212" t="s">
        <v>5</v>
      </c>
      <c r="C40" s="214">
        <v>3522.39</v>
      </c>
      <c r="D40" s="214">
        <v>24656.73</v>
      </c>
      <c r="E40" s="213">
        <v>7044.78</v>
      </c>
      <c r="F40" s="213">
        <v>30604.959999999999</v>
      </c>
      <c r="G40" s="213">
        <f t="shared" si="0"/>
        <v>65828.86</v>
      </c>
    </row>
    <row r="41" spans="1:7">
      <c r="B41" s="197" t="s">
        <v>46</v>
      </c>
      <c r="C41" s="198">
        <f>SUM(C39:C40)</f>
        <v>14277.47</v>
      </c>
      <c r="D41" s="198">
        <f t="shared" ref="D41:F41" si="1">SUM(D39:D40)</f>
        <v>62075.16</v>
      </c>
      <c r="E41" s="198">
        <f t="shared" si="1"/>
        <v>29033.439999999999</v>
      </c>
      <c r="F41" s="198">
        <f t="shared" si="1"/>
        <v>440631.58</v>
      </c>
      <c r="G41" s="198">
        <f t="shared" si="0"/>
        <v>546017.65</v>
      </c>
    </row>
    <row r="43" spans="1:7">
      <c r="B43" s="215"/>
      <c r="C43" s="215"/>
      <c r="D43" s="215"/>
      <c r="E43" s="215"/>
    </row>
    <row r="44" spans="1:7">
      <c r="B44" s="216"/>
      <c r="C44" s="217"/>
      <c r="D44" s="216"/>
      <c r="E44" s="216"/>
    </row>
    <row r="45" spans="1:7">
      <c r="B45" s="218"/>
      <c r="C45" s="218"/>
      <c r="D45" s="219"/>
      <c r="E45" s="220"/>
      <c r="F45" s="159"/>
    </row>
    <row r="46" spans="1:7">
      <c r="B46" s="218"/>
      <c r="C46" s="218"/>
      <c r="D46" s="219"/>
      <c r="E46" s="220"/>
    </row>
    <row r="47" spans="1:7">
      <c r="B47" s="218"/>
      <c r="C47" s="218"/>
      <c r="D47" s="219"/>
      <c r="E47" s="220"/>
    </row>
    <row r="48" spans="1:7">
      <c r="B48" s="221"/>
      <c r="C48" s="216"/>
      <c r="D48" s="221"/>
      <c r="E48" s="222"/>
    </row>
    <row r="49" spans="2:5">
      <c r="B49" s="215"/>
      <c r="C49" s="215"/>
      <c r="D49" s="215"/>
      <c r="E49" s="215"/>
    </row>
    <row r="50" spans="2:5">
      <c r="B50" s="215"/>
      <c r="C50" s="215"/>
      <c r="D50" s="215"/>
      <c r="E50" s="215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62" t="s">
        <v>395</v>
      </c>
      <c r="B1" s="162" t="s">
        <v>390</v>
      </c>
      <c r="C1" s="162" t="s">
        <v>391</v>
      </c>
      <c r="D1" s="162" t="s">
        <v>392</v>
      </c>
      <c r="E1" s="160"/>
      <c r="F1" s="160"/>
      <c r="G1" s="363" t="s">
        <v>394</v>
      </c>
      <c r="H1" s="364"/>
      <c r="I1" s="364"/>
      <c r="J1" s="364"/>
      <c r="K1" s="365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309</v>
      </c>
      <c r="B2" s="169">
        <v>13233</v>
      </c>
      <c r="C2" s="164">
        <v>6.1050000000000004</v>
      </c>
      <c r="D2" s="164">
        <f>B2*C2</f>
        <v>80787.465000000011</v>
      </c>
      <c r="E2" s="160"/>
      <c r="F2" s="160"/>
      <c r="G2" s="165"/>
      <c r="H2" s="166" t="s">
        <v>309</v>
      </c>
      <c r="I2" s="166" t="s">
        <v>312</v>
      </c>
      <c r="J2" s="166" t="s">
        <v>310</v>
      </c>
      <c r="K2" s="166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312</v>
      </c>
      <c r="B3" s="163">
        <v>3132</v>
      </c>
      <c r="C3" s="164">
        <v>6.4939999999999998</v>
      </c>
      <c r="D3" s="164">
        <f t="shared" ref="D3:D4" si="0">B3*C3</f>
        <v>20339.207999999999</v>
      </c>
      <c r="E3" s="160"/>
      <c r="F3" s="160"/>
      <c r="G3" s="163" t="s">
        <v>395</v>
      </c>
      <c r="H3" s="171">
        <f>D2</f>
        <v>80787.465000000011</v>
      </c>
      <c r="I3" s="171">
        <f>D3</f>
        <v>20339.207999999999</v>
      </c>
      <c r="J3" s="171">
        <f>D4</f>
        <v>39581.674999999996</v>
      </c>
      <c r="K3" s="172">
        <f>D5</f>
        <v>140708.348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393</v>
      </c>
      <c r="B4" s="163">
        <v>6113</v>
      </c>
      <c r="C4" s="164">
        <v>6.4749999999999996</v>
      </c>
      <c r="D4" s="164">
        <f t="shared" si="0"/>
        <v>39581.674999999996</v>
      </c>
      <c r="E4" s="160"/>
      <c r="F4" s="160"/>
      <c r="G4" s="163" t="s">
        <v>396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61"/>
      <c r="B5" s="162">
        <f>SUM(B2:B4)</f>
        <v>22478</v>
      </c>
      <c r="C5" s="161"/>
      <c r="D5" s="170">
        <f>SUM(D2:D4)</f>
        <v>140708.348</v>
      </c>
      <c r="E5" s="160"/>
      <c r="F5" s="160"/>
      <c r="G5" s="163" t="s">
        <v>397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398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62" t="s">
        <v>396</v>
      </c>
      <c r="B7" s="162" t="s">
        <v>390</v>
      </c>
      <c r="C7" s="162" t="s">
        <v>391</v>
      </c>
      <c r="D7" s="162" t="s">
        <v>392</v>
      </c>
      <c r="E7" s="160"/>
      <c r="F7" s="160"/>
      <c r="G7" s="163" t="s">
        <v>399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309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400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312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401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393</v>
      </c>
      <c r="B10" s="163"/>
      <c r="C10" s="164">
        <v>6.4749999999999996</v>
      </c>
      <c r="D10" s="164">
        <f t="shared" si="1"/>
        <v>0</v>
      </c>
      <c r="F10" s="160"/>
      <c r="G10" s="163" t="s">
        <v>402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61"/>
      <c r="B11" s="162">
        <f>SUM(B8:B10)</f>
        <v>0</v>
      </c>
      <c r="C11" s="161"/>
      <c r="D11" s="170">
        <f>SUM(D8:D10)</f>
        <v>0</v>
      </c>
      <c r="F11" s="160"/>
      <c r="G11" s="163" t="s">
        <v>403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404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62" t="s">
        <v>397</v>
      </c>
      <c r="B13" s="162" t="s">
        <v>390</v>
      </c>
      <c r="C13" s="162" t="s">
        <v>391</v>
      </c>
      <c r="D13" s="162" t="s">
        <v>392</v>
      </c>
      <c r="F13" s="160"/>
      <c r="G13" s="163" t="s">
        <v>405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309</v>
      </c>
      <c r="B14" s="169"/>
      <c r="C14" s="164">
        <v>6.1050000000000004</v>
      </c>
      <c r="D14" s="164">
        <f>B14*C14</f>
        <v>0</v>
      </c>
      <c r="F14" s="160"/>
      <c r="G14" s="168" t="s">
        <v>406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312</v>
      </c>
      <c r="B15" s="163"/>
      <c r="C15" s="164">
        <v>6.4939999999999998</v>
      </c>
      <c r="D15" s="164">
        <f t="shared" ref="D15:D16" si="2">B15*C15</f>
        <v>0</v>
      </c>
      <c r="F15" s="160"/>
      <c r="G15" s="167" t="s">
        <v>46</v>
      </c>
      <c r="H15" s="173">
        <f>SUM(H3:H14)</f>
        <v>80787.465000000011</v>
      </c>
      <c r="I15" s="173">
        <f t="shared" ref="I15:J15" si="3">SUM(I3:I14)</f>
        <v>20339.207999999999</v>
      </c>
      <c r="J15" s="173">
        <f t="shared" si="3"/>
        <v>39581.674999999996</v>
      </c>
      <c r="K15" s="173">
        <f>SUM(H15:J15)</f>
        <v>140708.348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393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61"/>
      <c r="B17" s="162">
        <f>SUM(B14:B16)</f>
        <v>0</v>
      </c>
      <c r="C17" s="161"/>
      <c r="D17" s="170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62" t="s">
        <v>398</v>
      </c>
      <c r="B19" s="162" t="s">
        <v>390</v>
      </c>
      <c r="C19" s="162" t="s">
        <v>391</v>
      </c>
      <c r="D19" s="162" t="s">
        <v>392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309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312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393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61"/>
      <c r="B23" s="162">
        <f>SUM(B20:B22)</f>
        <v>0</v>
      </c>
      <c r="C23" s="161"/>
      <c r="D23" s="170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62" t="s">
        <v>399</v>
      </c>
      <c r="B25" s="162" t="s">
        <v>390</v>
      </c>
      <c r="C25" s="162" t="s">
        <v>391</v>
      </c>
      <c r="D25" s="162" t="s">
        <v>392</v>
      </c>
    </row>
    <row r="26" spans="1:20" ht="15" thickBot="1">
      <c r="A26" s="163" t="s">
        <v>309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312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393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61"/>
      <c r="B29" s="162">
        <f>SUM(B26:B28)</f>
        <v>0</v>
      </c>
      <c r="C29" s="161"/>
      <c r="D29" s="170">
        <f>SUM(D26:D28)</f>
        <v>0</v>
      </c>
    </row>
    <row r="30" spans="1:20" ht="15" thickBot="1"/>
    <row r="31" spans="1:20" ht="15.75" thickBot="1">
      <c r="A31" s="162" t="s">
        <v>400</v>
      </c>
      <c r="B31" s="162" t="s">
        <v>390</v>
      </c>
      <c r="C31" s="162" t="s">
        <v>391</v>
      </c>
      <c r="D31" s="162" t="s">
        <v>392</v>
      </c>
    </row>
    <row r="32" spans="1:20" ht="15" thickBot="1">
      <c r="A32" s="163" t="s">
        <v>309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312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393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61"/>
      <c r="B35" s="162">
        <f>SUM(B32:B34)</f>
        <v>0</v>
      </c>
      <c r="C35" s="161"/>
      <c r="D35" s="170">
        <f>SUM(D32:D34)</f>
        <v>0</v>
      </c>
    </row>
    <row r="36" spans="1:4" ht="15" thickBot="1"/>
    <row r="37" spans="1:4" ht="15.75" thickBot="1">
      <c r="A37" s="162" t="s">
        <v>401</v>
      </c>
      <c r="B37" s="162" t="s">
        <v>390</v>
      </c>
      <c r="C37" s="162" t="s">
        <v>391</v>
      </c>
      <c r="D37" s="162" t="s">
        <v>392</v>
      </c>
    </row>
    <row r="38" spans="1:4" ht="15" thickBot="1">
      <c r="A38" s="163" t="s">
        <v>309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312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393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61"/>
      <c r="B41" s="162">
        <f>SUM(B38:B40)</f>
        <v>0</v>
      </c>
      <c r="C41" s="161"/>
      <c r="D41" s="170">
        <f>SUM(D38:D40)</f>
        <v>0</v>
      </c>
    </row>
    <row r="42" spans="1:4" ht="15" thickBot="1"/>
    <row r="43" spans="1:4" ht="15.75" thickBot="1">
      <c r="A43" s="162" t="s">
        <v>402</v>
      </c>
      <c r="B43" s="162" t="s">
        <v>390</v>
      </c>
      <c r="C43" s="162" t="s">
        <v>391</v>
      </c>
      <c r="D43" s="162" t="s">
        <v>392</v>
      </c>
    </row>
    <row r="44" spans="1:4" ht="15" thickBot="1">
      <c r="A44" s="163" t="s">
        <v>309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312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393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61"/>
      <c r="B47" s="162">
        <f>SUM(B44:B46)</f>
        <v>0</v>
      </c>
      <c r="C47" s="161"/>
      <c r="D47" s="170">
        <f>SUM(D44:D46)</f>
        <v>0</v>
      </c>
    </row>
    <row r="48" spans="1:4" ht="15" thickBot="1"/>
    <row r="49" spans="1:4" ht="15.75" thickBot="1">
      <c r="A49" s="162" t="s">
        <v>403</v>
      </c>
      <c r="B49" s="162" t="s">
        <v>390</v>
      </c>
      <c r="C49" s="162" t="s">
        <v>391</v>
      </c>
      <c r="D49" s="162" t="s">
        <v>392</v>
      </c>
    </row>
    <row r="50" spans="1:4" ht="15" thickBot="1">
      <c r="A50" s="163" t="s">
        <v>309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312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393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61"/>
      <c r="B53" s="162">
        <f>SUM(B50:B52)</f>
        <v>0</v>
      </c>
      <c r="C53" s="161"/>
      <c r="D53" s="170">
        <f>SUM(D50:D52)</f>
        <v>0</v>
      </c>
    </row>
    <row r="54" spans="1:4" ht="15" thickBot="1"/>
    <row r="55" spans="1:4" ht="15.75" thickBot="1">
      <c r="A55" s="162" t="s">
        <v>404</v>
      </c>
      <c r="B55" s="162" t="s">
        <v>390</v>
      </c>
      <c r="C55" s="162" t="s">
        <v>391</v>
      </c>
      <c r="D55" s="162" t="s">
        <v>392</v>
      </c>
    </row>
    <row r="56" spans="1:4" ht="15" thickBot="1">
      <c r="A56" s="163" t="s">
        <v>309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312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393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61"/>
      <c r="B59" s="162">
        <f>SUM(B56:B58)</f>
        <v>0</v>
      </c>
      <c r="C59" s="161"/>
      <c r="D59" s="170">
        <f>SUM(D56:D58)</f>
        <v>0</v>
      </c>
    </row>
    <row r="60" spans="1:4" ht="15" thickBot="1"/>
    <row r="61" spans="1:4" ht="15.75" thickBot="1">
      <c r="A61" s="162" t="s">
        <v>405</v>
      </c>
      <c r="B61" s="162" t="s">
        <v>390</v>
      </c>
      <c r="C61" s="162" t="s">
        <v>391</v>
      </c>
      <c r="D61" s="162" t="s">
        <v>392</v>
      </c>
    </row>
    <row r="62" spans="1:4" ht="15" thickBot="1">
      <c r="A62" s="163" t="s">
        <v>309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312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393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61"/>
      <c r="B65" s="162">
        <f>SUM(B62:B64)</f>
        <v>0</v>
      </c>
      <c r="C65" s="161"/>
      <c r="D65" s="170">
        <f>SUM(D62:D64)</f>
        <v>0</v>
      </c>
    </row>
    <row r="66" spans="1:4" ht="15" thickBot="1"/>
    <row r="67" spans="1:4" ht="15.75" thickBot="1">
      <c r="A67" s="162" t="s">
        <v>406</v>
      </c>
      <c r="B67" s="162" t="s">
        <v>390</v>
      </c>
      <c r="C67" s="162" t="s">
        <v>391</v>
      </c>
      <c r="D67" s="162" t="s">
        <v>392</v>
      </c>
    </row>
    <row r="68" spans="1:4" ht="15" thickBot="1">
      <c r="A68" s="163" t="s">
        <v>309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312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393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61"/>
      <c r="B71" s="162">
        <f>SUM(B68:B70)</f>
        <v>0</v>
      </c>
      <c r="C71" s="161"/>
      <c r="D71" s="170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388" t="s">
        <v>173</v>
      </c>
      <c r="B3" s="389"/>
      <c r="C3" s="390" t="s">
        <v>948</v>
      </c>
      <c r="D3" s="391"/>
      <c r="E3" s="392"/>
      <c r="F3" s="390" t="s">
        <v>949</v>
      </c>
      <c r="G3" s="392"/>
      <c r="H3" s="280" t="s">
        <v>950</v>
      </c>
      <c r="I3" s="280" t="s">
        <v>951</v>
      </c>
      <c r="J3" s="393" t="s">
        <v>5</v>
      </c>
      <c r="K3" s="394"/>
      <c r="L3" s="255" t="s">
        <v>952</v>
      </c>
      <c r="M3" s="393" t="s">
        <v>953</v>
      </c>
      <c r="N3" s="394"/>
      <c r="O3" s="393" t="s">
        <v>954</v>
      </c>
      <c r="P3" s="394"/>
      <c r="Q3" s="393" t="s">
        <v>955</v>
      </c>
      <c r="R3" s="394"/>
      <c r="S3" s="395" t="s">
        <v>956</v>
      </c>
      <c r="T3" s="396"/>
      <c r="U3" s="396"/>
      <c r="V3" s="396"/>
      <c r="W3" s="396"/>
      <c r="X3" s="397"/>
    </row>
    <row r="4" spans="1:24" ht="15.75">
      <c r="A4" s="398" t="s">
        <v>175</v>
      </c>
      <c r="B4" s="400"/>
      <c r="C4" s="432" t="s">
        <v>957</v>
      </c>
      <c r="D4" s="433"/>
      <c r="E4" s="434"/>
      <c r="F4" s="432" t="s">
        <v>958</v>
      </c>
      <c r="G4" s="434"/>
      <c r="H4" s="256" t="s">
        <v>959</v>
      </c>
      <c r="I4" s="256" t="s">
        <v>960</v>
      </c>
      <c r="J4" s="401">
        <v>3590.76</v>
      </c>
      <c r="K4" s="379"/>
      <c r="L4" s="257">
        <v>1</v>
      </c>
      <c r="M4" s="380">
        <v>83790.759999999995</v>
      </c>
      <c r="N4" s="381"/>
      <c r="O4" s="430">
        <v>1416.66</v>
      </c>
      <c r="P4" s="431"/>
      <c r="Q4" s="384"/>
      <c r="R4" s="444"/>
      <c r="S4" s="432" t="s">
        <v>961</v>
      </c>
      <c r="T4" s="433"/>
      <c r="U4" s="433"/>
      <c r="V4" s="433"/>
      <c r="W4" s="433"/>
      <c r="X4" s="434"/>
    </row>
    <row r="5" spans="1:24" ht="15.75">
      <c r="A5" s="398"/>
      <c r="B5" s="400"/>
      <c r="C5" s="432" t="s">
        <v>962</v>
      </c>
      <c r="D5" s="433"/>
      <c r="E5" s="434"/>
      <c r="F5" s="432" t="s">
        <v>963</v>
      </c>
      <c r="G5" s="434"/>
      <c r="H5" s="256" t="s">
        <v>959</v>
      </c>
      <c r="I5" s="256" t="s">
        <v>960</v>
      </c>
      <c r="J5" s="366"/>
      <c r="K5" s="368"/>
      <c r="L5" s="258"/>
      <c r="M5" s="366"/>
      <c r="N5" s="368"/>
      <c r="O5" s="436">
        <v>3116.66</v>
      </c>
      <c r="P5" s="437"/>
      <c r="Q5" s="384"/>
      <c r="R5" s="444"/>
      <c r="S5" s="432" t="s">
        <v>961</v>
      </c>
      <c r="T5" s="433"/>
      <c r="U5" s="433"/>
      <c r="V5" s="433"/>
      <c r="W5" s="433"/>
      <c r="X5" s="434"/>
    </row>
    <row r="6" spans="1:24" ht="15.75">
      <c r="A6" s="398"/>
      <c r="B6" s="400"/>
      <c r="C6" s="432" t="s">
        <v>957</v>
      </c>
      <c r="D6" s="433"/>
      <c r="E6" s="434"/>
      <c r="F6" s="432" t="s">
        <v>964</v>
      </c>
      <c r="G6" s="434"/>
      <c r="H6" s="256" t="s">
        <v>959</v>
      </c>
      <c r="I6" s="256" t="s">
        <v>960</v>
      </c>
      <c r="J6" s="366"/>
      <c r="K6" s="368"/>
      <c r="L6" s="258"/>
      <c r="M6" s="366"/>
      <c r="N6" s="368"/>
      <c r="O6" s="430">
        <v>850</v>
      </c>
      <c r="P6" s="431"/>
      <c r="Q6" s="384">
        <f>M4-O4-O5-O6</f>
        <v>78407.439999999988</v>
      </c>
      <c r="R6" s="444"/>
      <c r="S6" s="432" t="s">
        <v>961</v>
      </c>
      <c r="T6" s="433"/>
      <c r="U6" s="433"/>
      <c r="V6" s="433"/>
      <c r="W6" s="433"/>
      <c r="X6" s="434"/>
    </row>
    <row r="7" spans="1:24" ht="15.75">
      <c r="A7" s="398"/>
      <c r="B7" s="400"/>
      <c r="C7" s="375"/>
      <c r="D7" s="376"/>
      <c r="E7" s="377"/>
      <c r="F7" s="366"/>
      <c r="G7" s="368"/>
      <c r="H7" s="259"/>
      <c r="I7" s="259"/>
      <c r="J7" s="366"/>
      <c r="K7" s="368"/>
      <c r="L7" s="258"/>
      <c r="M7" s="366"/>
      <c r="N7" s="368"/>
      <c r="O7" s="408"/>
      <c r="P7" s="409"/>
      <c r="Q7" s="427"/>
      <c r="R7" s="445"/>
      <c r="S7" s="371"/>
      <c r="T7" s="372"/>
      <c r="U7" s="372"/>
      <c r="V7" s="372"/>
      <c r="W7" s="372"/>
      <c r="X7" s="373"/>
    </row>
    <row r="8" spans="1:24" ht="15.75">
      <c r="A8" s="398"/>
      <c r="B8" s="400"/>
      <c r="C8" s="375"/>
      <c r="D8" s="376"/>
      <c r="E8" s="377"/>
      <c r="F8" s="366"/>
      <c r="G8" s="368"/>
      <c r="H8" s="259"/>
      <c r="I8" s="259"/>
      <c r="J8" s="366"/>
      <c r="K8" s="368"/>
      <c r="L8" s="258"/>
      <c r="M8" s="366"/>
      <c r="N8" s="368"/>
      <c r="O8" s="408"/>
      <c r="P8" s="409"/>
      <c r="Q8" s="427"/>
      <c r="R8" s="445"/>
      <c r="S8" s="371"/>
      <c r="T8" s="372"/>
      <c r="U8" s="372"/>
      <c r="V8" s="372"/>
      <c r="W8" s="372"/>
      <c r="X8" s="373"/>
    </row>
    <row r="9" spans="1:24" ht="15.75">
      <c r="A9" s="398"/>
      <c r="B9" s="400"/>
      <c r="C9" s="375"/>
      <c r="D9" s="376"/>
      <c r="E9" s="377"/>
      <c r="F9" s="366"/>
      <c r="G9" s="368"/>
      <c r="H9" s="259"/>
      <c r="I9" s="259"/>
      <c r="J9" s="366"/>
      <c r="K9" s="368"/>
      <c r="L9" s="258"/>
      <c r="M9" s="366"/>
      <c r="N9" s="368"/>
      <c r="O9" s="408"/>
      <c r="P9" s="409"/>
      <c r="Q9" s="427"/>
      <c r="R9" s="368"/>
      <c r="S9" s="371"/>
      <c r="T9" s="372"/>
      <c r="U9" s="372"/>
      <c r="V9" s="372"/>
      <c r="W9" s="372"/>
      <c r="X9" s="373"/>
    </row>
    <row r="10" spans="1:24" ht="15.75">
      <c r="A10" s="419"/>
      <c r="B10" s="420"/>
      <c r="C10" s="375"/>
      <c r="D10" s="376"/>
      <c r="E10" s="377"/>
      <c r="F10" s="366"/>
      <c r="G10" s="368"/>
      <c r="H10" s="259"/>
      <c r="I10" s="259"/>
      <c r="J10" s="366"/>
      <c r="K10" s="368"/>
      <c r="L10" s="258"/>
      <c r="M10" s="366"/>
      <c r="N10" s="368"/>
      <c r="O10" s="442"/>
      <c r="P10" s="443"/>
      <c r="Q10" s="428"/>
      <c r="R10" s="406"/>
      <c r="S10" s="410"/>
      <c r="T10" s="411"/>
      <c r="U10" s="411"/>
      <c r="V10" s="411"/>
      <c r="W10" s="411"/>
      <c r="X10" s="412"/>
    </row>
    <row r="11" spans="1:24" ht="31.5">
      <c r="A11" s="388" t="s">
        <v>173</v>
      </c>
      <c r="B11" s="389"/>
      <c r="C11" s="390" t="s">
        <v>948</v>
      </c>
      <c r="D11" s="391"/>
      <c r="E11" s="392"/>
      <c r="F11" s="390" t="s">
        <v>949</v>
      </c>
      <c r="G11" s="392"/>
      <c r="H11" s="279" t="s">
        <v>950</v>
      </c>
      <c r="I11" s="279" t="s">
        <v>951</v>
      </c>
      <c r="J11" s="393" t="s">
        <v>5</v>
      </c>
      <c r="K11" s="394"/>
      <c r="L11" s="255" t="s">
        <v>952</v>
      </c>
      <c r="M11" s="393" t="s">
        <v>953</v>
      </c>
      <c r="N11" s="394"/>
      <c r="O11" s="393" t="s">
        <v>954</v>
      </c>
      <c r="P11" s="394"/>
      <c r="Q11" s="393" t="s">
        <v>955</v>
      </c>
      <c r="R11" s="394"/>
      <c r="S11" s="395" t="s">
        <v>956</v>
      </c>
      <c r="T11" s="396"/>
      <c r="U11" s="396"/>
      <c r="V11" s="396"/>
      <c r="W11" s="396"/>
      <c r="X11" s="397"/>
    </row>
    <row r="12" spans="1:24" ht="15.75">
      <c r="A12" s="417" t="s">
        <v>623</v>
      </c>
      <c r="B12" s="441"/>
      <c r="C12" s="366"/>
      <c r="D12" s="367"/>
      <c r="E12" s="368"/>
      <c r="F12" s="439"/>
      <c r="G12" s="440"/>
      <c r="H12" s="260"/>
      <c r="I12" s="260"/>
      <c r="J12" s="421">
        <v>6833.72</v>
      </c>
      <c r="K12" s="421"/>
      <c r="L12" s="261">
        <v>2</v>
      </c>
      <c r="M12" s="422">
        <v>36493.519999999997</v>
      </c>
      <c r="N12" s="422"/>
      <c r="O12" s="430">
        <v>0</v>
      </c>
      <c r="P12" s="431"/>
      <c r="Q12" s="384">
        <f>M12</f>
        <v>36493.519999999997</v>
      </c>
      <c r="R12" s="385"/>
      <c r="S12" s="410"/>
      <c r="T12" s="411"/>
      <c r="U12" s="411"/>
      <c r="V12" s="411"/>
      <c r="W12" s="411"/>
      <c r="X12" s="412"/>
    </row>
    <row r="13" spans="1:24" ht="15.75">
      <c r="A13" s="398"/>
      <c r="B13" s="400"/>
      <c r="C13" s="366"/>
      <c r="D13" s="367"/>
      <c r="E13" s="368"/>
      <c r="F13" s="439"/>
      <c r="G13" s="440"/>
      <c r="H13" s="260"/>
      <c r="I13" s="260"/>
      <c r="J13" s="366"/>
      <c r="K13" s="368"/>
      <c r="L13" s="258"/>
      <c r="M13" s="423"/>
      <c r="N13" s="423"/>
      <c r="O13" s="408"/>
      <c r="P13" s="409"/>
      <c r="Q13" s="427"/>
      <c r="R13" s="368"/>
      <c r="S13" s="410"/>
      <c r="T13" s="411"/>
      <c r="U13" s="411"/>
      <c r="V13" s="411"/>
      <c r="W13" s="411"/>
      <c r="X13" s="412"/>
    </row>
    <row r="14" spans="1:24" ht="15.75">
      <c r="A14" s="398"/>
      <c r="B14" s="400"/>
      <c r="C14" s="366"/>
      <c r="D14" s="367"/>
      <c r="E14" s="368"/>
      <c r="F14" s="439"/>
      <c r="G14" s="440"/>
      <c r="H14" s="260"/>
      <c r="I14" s="260"/>
      <c r="J14" s="366"/>
      <c r="K14" s="368"/>
      <c r="L14" s="258"/>
      <c r="M14" s="366"/>
      <c r="N14" s="368"/>
      <c r="O14" s="408"/>
      <c r="P14" s="409"/>
      <c r="Q14" s="427"/>
      <c r="R14" s="368"/>
      <c r="S14" s="371"/>
      <c r="T14" s="372"/>
      <c r="U14" s="372"/>
      <c r="V14" s="372"/>
      <c r="W14" s="372"/>
      <c r="X14" s="373"/>
    </row>
    <row r="15" spans="1:24" ht="15.75">
      <c r="A15" s="398"/>
      <c r="B15" s="400"/>
      <c r="C15" s="258"/>
      <c r="D15" s="262"/>
      <c r="E15" s="263"/>
      <c r="F15" s="439"/>
      <c r="G15" s="440"/>
      <c r="H15" s="260"/>
      <c r="I15" s="260"/>
      <c r="J15" s="366"/>
      <c r="K15" s="368"/>
      <c r="L15" s="258"/>
      <c r="M15" s="366"/>
      <c r="N15" s="368"/>
      <c r="O15" s="408"/>
      <c r="P15" s="409"/>
      <c r="Q15" s="427"/>
      <c r="R15" s="368"/>
      <c r="S15" s="371"/>
      <c r="T15" s="372"/>
      <c r="U15" s="372"/>
      <c r="V15" s="372"/>
      <c r="W15" s="372"/>
      <c r="X15" s="373"/>
    </row>
    <row r="16" spans="1:24" ht="15.75">
      <c r="A16" s="398"/>
      <c r="B16" s="400"/>
      <c r="C16" s="258"/>
      <c r="D16" s="262"/>
      <c r="E16" s="264"/>
      <c r="F16" s="265"/>
      <c r="G16" s="266"/>
      <c r="H16" s="260"/>
      <c r="I16" s="260"/>
      <c r="J16" s="366"/>
      <c r="K16" s="368"/>
      <c r="L16" s="258"/>
      <c r="M16" s="366"/>
      <c r="N16" s="368"/>
      <c r="O16" s="408"/>
      <c r="P16" s="409"/>
      <c r="Q16" s="427"/>
      <c r="R16" s="368"/>
      <c r="S16" s="371"/>
      <c r="T16" s="372"/>
      <c r="U16" s="372"/>
      <c r="V16" s="372"/>
      <c r="W16" s="372"/>
      <c r="X16" s="373"/>
    </row>
    <row r="17" spans="1:24" ht="15.75">
      <c r="A17" s="398"/>
      <c r="B17" s="400"/>
      <c r="C17" s="258"/>
      <c r="D17" s="262"/>
      <c r="E17" s="264"/>
      <c r="F17" s="265"/>
      <c r="G17" s="266"/>
      <c r="H17" s="260"/>
      <c r="I17" s="260"/>
      <c r="J17" s="366"/>
      <c r="K17" s="368"/>
      <c r="L17" s="258"/>
      <c r="M17" s="366"/>
      <c r="N17" s="368"/>
      <c r="O17" s="408"/>
      <c r="P17" s="409"/>
      <c r="Q17" s="267"/>
      <c r="R17" s="263"/>
      <c r="S17" s="371"/>
      <c r="T17" s="372"/>
      <c r="U17" s="372"/>
      <c r="V17" s="372"/>
      <c r="W17" s="372"/>
      <c r="X17" s="373"/>
    </row>
    <row r="18" spans="1:24" ht="15.75">
      <c r="A18" s="398"/>
      <c r="B18" s="400"/>
      <c r="C18" s="268"/>
      <c r="D18" s="269"/>
      <c r="E18" s="264"/>
      <c r="F18" s="366"/>
      <c r="G18" s="368"/>
      <c r="H18" s="259"/>
      <c r="I18" s="259"/>
      <c r="J18" s="366"/>
      <c r="K18" s="368"/>
      <c r="L18" s="258"/>
      <c r="M18" s="366"/>
      <c r="N18" s="368"/>
      <c r="O18" s="408"/>
      <c r="P18" s="409"/>
      <c r="Q18" s="427"/>
      <c r="R18" s="368"/>
      <c r="S18" s="371"/>
      <c r="T18" s="372"/>
      <c r="U18" s="372"/>
      <c r="V18" s="372"/>
      <c r="W18" s="372"/>
      <c r="X18" s="373"/>
    </row>
    <row r="19" spans="1:24" ht="15.75">
      <c r="A19" s="398"/>
      <c r="B19" s="400"/>
      <c r="C19" s="258"/>
      <c r="D19" s="262"/>
      <c r="E19" s="264"/>
      <c r="F19" s="269"/>
      <c r="G19" s="264"/>
      <c r="H19" s="259"/>
      <c r="I19" s="259"/>
      <c r="J19" s="366"/>
      <c r="K19" s="368"/>
      <c r="L19" s="258"/>
      <c r="M19" s="366"/>
      <c r="N19" s="368"/>
      <c r="O19" s="408"/>
      <c r="P19" s="409"/>
      <c r="Q19" s="267"/>
      <c r="R19" s="263"/>
      <c r="S19" s="371"/>
      <c r="T19" s="372"/>
      <c r="U19" s="372"/>
      <c r="V19" s="372"/>
      <c r="W19" s="372"/>
      <c r="X19" s="373"/>
    </row>
    <row r="20" spans="1:24" ht="15.75">
      <c r="A20" s="398"/>
      <c r="B20" s="400"/>
      <c r="C20" s="258"/>
      <c r="D20" s="262"/>
      <c r="E20" s="264"/>
      <c r="F20" s="269"/>
      <c r="G20" s="264"/>
      <c r="H20" s="259"/>
      <c r="I20" s="259"/>
      <c r="J20" s="366"/>
      <c r="K20" s="368"/>
      <c r="L20" s="258"/>
      <c r="M20" s="366"/>
      <c r="N20" s="368"/>
      <c r="O20" s="408"/>
      <c r="P20" s="409"/>
      <c r="Q20" s="427"/>
      <c r="R20" s="368"/>
      <c r="S20" s="371"/>
      <c r="T20" s="372"/>
      <c r="U20" s="372"/>
      <c r="V20" s="372"/>
      <c r="W20" s="372"/>
      <c r="X20" s="373"/>
    </row>
    <row r="21" spans="1:24" ht="15.75">
      <c r="A21" s="419"/>
      <c r="B21" s="420"/>
      <c r="C21" s="423"/>
      <c r="D21" s="423"/>
      <c r="E21" s="423"/>
      <c r="F21" s="423"/>
      <c r="G21" s="423"/>
      <c r="H21" s="259"/>
      <c r="I21" s="259"/>
      <c r="J21" s="366"/>
      <c r="K21" s="368"/>
      <c r="L21" s="258"/>
      <c r="M21" s="366"/>
      <c r="N21" s="368"/>
      <c r="O21" s="408"/>
      <c r="P21" s="409"/>
      <c r="Q21" s="427"/>
      <c r="R21" s="368"/>
      <c r="S21" s="371"/>
      <c r="T21" s="372"/>
      <c r="U21" s="372"/>
      <c r="V21" s="372"/>
      <c r="W21" s="372"/>
      <c r="X21" s="373"/>
    </row>
    <row r="22" spans="1:24" ht="31.5">
      <c r="A22" s="388" t="s">
        <v>173</v>
      </c>
      <c r="B22" s="389"/>
      <c r="C22" s="390" t="s">
        <v>948</v>
      </c>
      <c r="D22" s="391"/>
      <c r="E22" s="392"/>
      <c r="F22" s="390" t="s">
        <v>949</v>
      </c>
      <c r="G22" s="392"/>
      <c r="H22" s="280" t="s">
        <v>950</v>
      </c>
      <c r="I22" s="280" t="s">
        <v>951</v>
      </c>
      <c r="J22" s="393" t="s">
        <v>5</v>
      </c>
      <c r="K22" s="394"/>
      <c r="L22" s="255" t="s">
        <v>952</v>
      </c>
      <c r="M22" s="393" t="s">
        <v>953</v>
      </c>
      <c r="N22" s="394"/>
      <c r="O22" s="393" t="s">
        <v>954</v>
      </c>
      <c r="P22" s="394"/>
      <c r="Q22" s="393" t="s">
        <v>955</v>
      </c>
      <c r="R22" s="394"/>
      <c r="S22" s="395" t="s">
        <v>956</v>
      </c>
      <c r="T22" s="396"/>
      <c r="U22" s="396"/>
      <c r="V22" s="396"/>
      <c r="W22" s="396"/>
      <c r="X22" s="397"/>
    </row>
    <row r="23" spans="1:24" ht="15.75">
      <c r="A23" s="398" t="s">
        <v>178</v>
      </c>
      <c r="B23" s="400"/>
      <c r="C23" s="432" t="s">
        <v>965</v>
      </c>
      <c r="D23" s="433"/>
      <c r="E23" s="434"/>
      <c r="F23" s="435" t="s">
        <v>966</v>
      </c>
      <c r="G23" s="435"/>
      <c r="H23" s="256" t="s">
        <v>959</v>
      </c>
      <c r="I23" s="256" t="s">
        <v>960</v>
      </c>
      <c r="J23" s="380">
        <v>15760.65</v>
      </c>
      <c r="K23" s="381"/>
      <c r="L23" s="257">
        <v>4</v>
      </c>
      <c r="M23" s="380">
        <v>55193.52</v>
      </c>
      <c r="N23" s="381"/>
      <c r="O23" s="436">
        <v>1503.33</v>
      </c>
      <c r="P23" s="437"/>
      <c r="Q23" s="384">
        <f>M23-O23</f>
        <v>53690.189999999995</v>
      </c>
      <c r="R23" s="385"/>
      <c r="S23" s="432" t="s">
        <v>961</v>
      </c>
      <c r="T23" s="433"/>
      <c r="U23" s="433"/>
      <c r="V23" s="433"/>
      <c r="W23" s="433"/>
      <c r="X23" s="434"/>
    </row>
    <row r="24" spans="1:24" ht="15.75">
      <c r="A24" s="398"/>
      <c r="B24" s="400"/>
      <c r="C24" s="366"/>
      <c r="D24" s="367"/>
      <c r="E24" s="368"/>
      <c r="F24" s="423"/>
      <c r="G24" s="423"/>
      <c r="H24" s="259"/>
      <c r="I24" s="259"/>
      <c r="J24" s="366"/>
      <c r="K24" s="368"/>
      <c r="L24" s="258"/>
      <c r="M24" s="366"/>
      <c r="N24" s="368"/>
      <c r="O24" s="408"/>
      <c r="P24" s="409"/>
      <c r="Q24" s="384"/>
      <c r="R24" s="385"/>
      <c r="S24" s="371"/>
      <c r="T24" s="372"/>
      <c r="U24" s="372"/>
      <c r="V24" s="372"/>
      <c r="W24" s="372"/>
      <c r="X24" s="373"/>
    </row>
    <row r="25" spans="1:24" ht="15.75">
      <c r="A25" s="398"/>
      <c r="B25" s="400"/>
      <c r="C25" s="366"/>
      <c r="D25" s="367"/>
      <c r="E25" s="368"/>
      <c r="F25" s="423"/>
      <c r="G25" s="423"/>
      <c r="H25" s="259"/>
      <c r="I25" s="259"/>
      <c r="J25" s="366"/>
      <c r="K25" s="368"/>
      <c r="L25" s="258"/>
      <c r="M25" s="366"/>
      <c r="N25" s="368"/>
      <c r="O25" s="408"/>
      <c r="P25" s="409"/>
      <c r="Q25" s="427"/>
      <c r="R25" s="368"/>
      <c r="S25" s="371"/>
      <c r="T25" s="372"/>
      <c r="U25" s="372"/>
      <c r="V25" s="372"/>
      <c r="W25" s="372"/>
      <c r="X25" s="373"/>
    </row>
    <row r="26" spans="1:24" ht="15.75">
      <c r="A26" s="398"/>
      <c r="B26" s="400"/>
      <c r="C26" s="366"/>
      <c r="D26" s="367"/>
      <c r="E26" s="368"/>
      <c r="F26" s="423"/>
      <c r="G26" s="423"/>
      <c r="H26" s="259"/>
      <c r="I26" s="259"/>
      <c r="J26" s="366"/>
      <c r="K26" s="368"/>
      <c r="L26" s="258"/>
      <c r="M26" s="366"/>
      <c r="N26" s="368"/>
      <c r="O26" s="408"/>
      <c r="P26" s="409"/>
      <c r="Q26" s="427"/>
      <c r="R26" s="368"/>
      <c r="S26" s="371"/>
      <c r="T26" s="372"/>
      <c r="U26" s="372"/>
      <c r="V26" s="372"/>
      <c r="W26" s="372"/>
      <c r="X26" s="373"/>
    </row>
    <row r="27" spans="1:24" ht="15.75">
      <c r="A27" s="398"/>
      <c r="B27" s="400"/>
      <c r="C27" s="366"/>
      <c r="D27" s="367"/>
      <c r="E27" s="368"/>
      <c r="F27" s="423"/>
      <c r="G27" s="423"/>
      <c r="H27" s="259"/>
      <c r="I27" s="259"/>
      <c r="J27" s="366"/>
      <c r="K27" s="368"/>
      <c r="L27" s="258"/>
      <c r="M27" s="366"/>
      <c r="N27" s="368"/>
      <c r="O27" s="408"/>
      <c r="P27" s="409"/>
      <c r="Q27" s="427"/>
      <c r="R27" s="368"/>
      <c r="S27" s="371"/>
      <c r="T27" s="372"/>
      <c r="U27" s="372"/>
      <c r="V27" s="372"/>
      <c r="W27" s="372"/>
      <c r="X27" s="373"/>
    </row>
    <row r="28" spans="1:24" ht="15.75">
      <c r="A28" s="398"/>
      <c r="B28" s="400"/>
      <c r="C28" s="366"/>
      <c r="D28" s="367"/>
      <c r="E28" s="368"/>
      <c r="F28" s="423"/>
      <c r="G28" s="423"/>
      <c r="H28" s="259"/>
      <c r="I28" s="259"/>
      <c r="J28" s="366"/>
      <c r="K28" s="368"/>
      <c r="L28" s="258"/>
      <c r="M28" s="366"/>
      <c r="N28" s="368"/>
      <c r="O28" s="408"/>
      <c r="P28" s="409"/>
      <c r="Q28" s="267"/>
      <c r="R28" s="263"/>
      <c r="S28" s="371"/>
      <c r="T28" s="372"/>
      <c r="U28" s="372"/>
      <c r="V28" s="372"/>
      <c r="W28" s="372"/>
      <c r="X28" s="373"/>
    </row>
    <row r="29" spans="1:24" ht="15.75">
      <c r="A29" s="398"/>
      <c r="B29" s="400"/>
      <c r="C29" s="366"/>
      <c r="D29" s="367"/>
      <c r="E29" s="368"/>
      <c r="F29" s="423"/>
      <c r="G29" s="423"/>
      <c r="H29" s="259"/>
      <c r="I29" s="259"/>
      <c r="J29" s="366"/>
      <c r="K29" s="368"/>
      <c r="L29" s="258"/>
      <c r="M29" s="366"/>
      <c r="N29" s="368"/>
      <c r="O29" s="408"/>
      <c r="P29" s="409"/>
      <c r="Q29" s="427"/>
      <c r="R29" s="368"/>
      <c r="S29" s="371"/>
      <c r="T29" s="372"/>
      <c r="U29" s="372"/>
      <c r="V29" s="372"/>
      <c r="W29" s="372"/>
      <c r="X29" s="373"/>
    </row>
    <row r="30" spans="1:24" ht="15.75">
      <c r="A30" s="398"/>
      <c r="B30" s="400"/>
      <c r="C30" s="366"/>
      <c r="D30" s="367"/>
      <c r="E30" s="368"/>
      <c r="F30" s="423"/>
      <c r="G30" s="423"/>
      <c r="H30" s="259"/>
      <c r="I30" s="259"/>
      <c r="J30" s="366"/>
      <c r="K30" s="368"/>
      <c r="L30" s="258"/>
      <c r="M30" s="366"/>
      <c r="N30" s="368"/>
      <c r="O30" s="408"/>
      <c r="P30" s="409"/>
      <c r="Q30" s="427"/>
      <c r="R30" s="368"/>
      <c r="S30" s="371"/>
      <c r="T30" s="372"/>
      <c r="U30" s="372"/>
      <c r="V30" s="372"/>
      <c r="W30" s="372"/>
      <c r="X30" s="373"/>
    </row>
    <row r="31" spans="1:24" ht="15.75">
      <c r="A31" s="419"/>
      <c r="B31" s="420"/>
      <c r="C31" s="366"/>
      <c r="D31" s="367"/>
      <c r="E31" s="368"/>
      <c r="F31" s="423"/>
      <c r="G31" s="423"/>
      <c r="H31" s="259"/>
      <c r="I31" s="259"/>
      <c r="J31" s="366"/>
      <c r="K31" s="368"/>
      <c r="L31" s="268"/>
      <c r="M31" s="366"/>
      <c r="N31" s="368"/>
      <c r="O31" s="408"/>
      <c r="P31" s="409"/>
      <c r="Q31" s="428"/>
      <c r="R31" s="406"/>
      <c r="S31" s="410"/>
      <c r="T31" s="411"/>
      <c r="U31" s="411"/>
      <c r="V31" s="411"/>
      <c r="W31" s="411"/>
      <c r="X31" s="412"/>
    </row>
    <row r="32" spans="1:24" ht="31.5">
      <c r="A32" s="388" t="s">
        <v>173</v>
      </c>
      <c r="B32" s="389"/>
      <c r="C32" s="390" t="s">
        <v>948</v>
      </c>
      <c r="D32" s="391"/>
      <c r="E32" s="392"/>
      <c r="F32" s="390" t="s">
        <v>949</v>
      </c>
      <c r="G32" s="392"/>
      <c r="H32" s="280" t="s">
        <v>950</v>
      </c>
      <c r="I32" s="280" t="s">
        <v>951</v>
      </c>
      <c r="J32" s="393" t="s">
        <v>5</v>
      </c>
      <c r="K32" s="394"/>
      <c r="L32" s="255" t="s">
        <v>952</v>
      </c>
      <c r="M32" s="393" t="s">
        <v>953</v>
      </c>
      <c r="N32" s="394"/>
      <c r="O32" s="393" t="s">
        <v>954</v>
      </c>
      <c r="P32" s="394"/>
      <c r="Q32" s="393" t="s">
        <v>955</v>
      </c>
      <c r="R32" s="394"/>
      <c r="S32" s="395" t="s">
        <v>956</v>
      </c>
      <c r="T32" s="396"/>
      <c r="U32" s="396"/>
      <c r="V32" s="396"/>
      <c r="W32" s="396"/>
      <c r="X32" s="397"/>
    </row>
    <row r="33" spans="1:24" ht="15.75">
      <c r="A33" s="398" t="s">
        <v>627</v>
      </c>
      <c r="B33" s="400"/>
      <c r="C33" s="432" t="s">
        <v>967</v>
      </c>
      <c r="D33" s="433"/>
      <c r="E33" s="434"/>
      <c r="F33" s="435" t="s">
        <v>968</v>
      </c>
      <c r="G33" s="435"/>
      <c r="H33" s="256" t="s">
        <v>959</v>
      </c>
      <c r="I33" s="256" t="s">
        <v>960</v>
      </c>
      <c r="J33" s="380">
        <v>3590.76</v>
      </c>
      <c r="K33" s="381"/>
      <c r="L33" s="257">
        <v>1</v>
      </c>
      <c r="M33" s="380">
        <v>63700</v>
      </c>
      <c r="N33" s="381"/>
      <c r="O33" s="438">
        <v>566.66</v>
      </c>
      <c r="P33" s="437"/>
      <c r="Q33" s="384"/>
      <c r="R33" s="385"/>
      <c r="S33" s="432" t="s">
        <v>961</v>
      </c>
      <c r="T33" s="433"/>
      <c r="U33" s="433"/>
      <c r="V33" s="433"/>
      <c r="W33" s="433"/>
      <c r="X33" s="434"/>
    </row>
    <row r="34" spans="1:24" ht="15.75">
      <c r="A34" s="398"/>
      <c r="B34" s="400"/>
      <c r="C34" s="432" t="s">
        <v>969</v>
      </c>
      <c r="D34" s="433"/>
      <c r="E34" s="434"/>
      <c r="F34" s="435" t="s">
        <v>970</v>
      </c>
      <c r="G34" s="435"/>
      <c r="H34" s="256" t="s">
        <v>959</v>
      </c>
      <c r="I34" s="256" t="s">
        <v>960</v>
      </c>
      <c r="J34" s="366"/>
      <c r="K34" s="368"/>
      <c r="L34" s="258"/>
      <c r="M34" s="366"/>
      <c r="N34" s="368"/>
      <c r="O34" s="436">
        <v>2266.66</v>
      </c>
      <c r="P34" s="437"/>
      <c r="Q34" s="384"/>
      <c r="R34" s="385"/>
      <c r="S34" s="432" t="s">
        <v>961</v>
      </c>
      <c r="T34" s="433"/>
      <c r="U34" s="433"/>
      <c r="V34" s="433"/>
      <c r="W34" s="433"/>
      <c r="X34" s="434"/>
    </row>
    <row r="35" spans="1:24" ht="15.75">
      <c r="A35" s="398"/>
      <c r="B35" s="400"/>
      <c r="C35" s="432" t="s">
        <v>969</v>
      </c>
      <c r="D35" s="433"/>
      <c r="E35" s="434"/>
      <c r="F35" s="432" t="s">
        <v>971</v>
      </c>
      <c r="G35" s="434"/>
      <c r="H35" s="256" t="s">
        <v>959</v>
      </c>
      <c r="I35" s="256" t="s">
        <v>960</v>
      </c>
      <c r="J35" s="366"/>
      <c r="K35" s="368"/>
      <c r="L35" s="258"/>
      <c r="M35" s="366"/>
      <c r="N35" s="368"/>
      <c r="O35" s="436">
        <v>1133.33</v>
      </c>
      <c r="P35" s="437"/>
      <c r="Q35" s="384">
        <f>M33-O33-O34-O35</f>
        <v>59733.349999999991</v>
      </c>
      <c r="R35" s="385"/>
      <c r="S35" s="432" t="s">
        <v>961</v>
      </c>
      <c r="T35" s="433"/>
      <c r="U35" s="433"/>
      <c r="V35" s="433"/>
      <c r="W35" s="433"/>
      <c r="X35" s="434"/>
    </row>
    <row r="36" spans="1:24" ht="15.75">
      <c r="A36" s="398"/>
      <c r="B36" s="400"/>
      <c r="C36" s="258"/>
      <c r="D36" s="262"/>
      <c r="E36" s="263"/>
      <c r="F36" s="366"/>
      <c r="G36" s="368"/>
      <c r="H36" s="259"/>
      <c r="I36" s="259"/>
      <c r="J36" s="366"/>
      <c r="K36" s="368"/>
      <c r="L36" s="258"/>
      <c r="M36" s="366"/>
      <c r="N36" s="368"/>
      <c r="O36" s="408"/>
      <c r="P36" s="409"/>
      <c r="Q36" s="427"/>
      <c r="R36" s="368"/>
      <c r="S36" s="371"/>
      <c r="T36" s="372"/>
      <c r="U36" s="372"/>
      <c r="V36" s="372"/>
      <c r="W36" s="372"/>
      <c r="X36" s="373"/>
    </row>
    <row r="37" spans="1:24" ht="15.75">
      <c r="A37" s="398"/>
      <c r="B37" s="400"/>
      <c r="C37" s="258"/>
      <c r="D37" s="262"/>
      <c r="E37" s="263"/>
      <c r="F37" s="258"/>
      <c r="G37" s="263"/>
      <c r="H37" s="259"/>
      <c r="I37" s="259"/>
      <c r="J37" s="258"/>
      <c r="K37" s="263"/>
      <c r="L37" s="258"/>
      <c r="M37" s="366"/>
      <c r="N37" s="368"/>
      <c r="O37" s="408"/>
      <c r="P37" s="409"/>
      <c r="Q37" s="427"/>
      <c r="R37" s="368"/>
      <c r="S37" s="371"/>
      <c r="T37" s="372"/>
      <c r="U37" s="372"/>
      <c r="V37" s="372"/>
      <c r="W37" s="372"/>
      <c r="X37" s="373"/>
    </row>
    <row r="38" spans="1:24" ht="15.75">
      <c r="A38" s="398"/>
      <c r="B38" s="400"/>
      <c r="C38" s="258"/>
      <c r="D38" s="262"/>
      <c r="E38" s="263"/>
      <c r="F38" s="258"/>
      <c r="G38" s="263"/>
      <c r="H38" s="259"/>
      <c r="I38" s="259"/>
      <c r="J38" s="258"/>
      <c r="K38" s="263"/>
      <c r="L38" s="258"/>
      <c r="M38" s="366"/>
      <c r="N38" s="368"/>
      <c r="O38" s="408"/>
      <c r="P38" s="409"/>
      <c r="Q38" s="427"/>
      <c r="R38" s="368"/>
      <c r="S38" s="371"/>
      <c r="T38" s="372"/>
      <c r="U38" s="372"/>
      <c r="V38" s="372"/>
      <c r="W38" s="372"/>
      <c r="X38" s="373"/>
    </row>
    <row r="39" spans="1:24" ht="15.75">
      <c r="A39" s="398"/>
      <c r="B39" s="400"/>
      <c r="C39" s="258"/>
      <c r="D39" s="262"/>
      <c r="E39" s="263"/>
      <c r="F39" s="258"/>
      <c r="G39" s="263"/>
      <c r="H39" s="259"/>
      <c r="I39" s="259"/>
      <c r="J39" s="258"/>
      <c r="K39" s="263"/>
      <c r="L39" s="258"/>
      <c r="M39" s="366"/>
      <c r="N39" s="368"/>
      <c r="O39" s="408"/>
      <c r="P39" s="409"/>
      <c r="Q39" s="427"/>
      <c r="R39" s="368"/>
      <c r="S39" s="371"/>
      <c r="T39" s="372"/>
      <c r="U39" s="372"/>
      <c r="V39" s="372"/>
      <c r="W39" s="372"/>
      <c r="X39" s="373"/>
    </row>
    <row r="40" spans="1:24" ht="15.75">
      <c r="A40" s="398"/>
      <c r="B40" s="400"/>
      <c r="C40" s="258"/>
      <c r="D40" s="262"/>
      <c r="E40" s="263"/>
      <c r="F40" s="366"/>
      <c r="G40" s="368"/>
      <c r="H40" s="259"/>
      <c r="I40" s="259"/>
      <c r="J40" s="366"/>
      <c r="K40" s="368"/>
      <c r="L40" s="258"/>
      <c r="M40" s="366"/>
      <c r="N40" s="368"/>
      <c r="O40" s="408"/>
      <c r="P40" s="409"/>
      <c r="Q40" s="427"/>
      <c r="R40" s="368"/>
      <c r="S40" s="371"/>
      <c r="T40" s="372"/>
      <c r="U40" s="372"/>
      <c r="V40" s="372"/>
      <c r="W40" s="372"/>
      <c r="X40" s="373"/>
    </row>
    <row r="41" spans="1:24" ht="15.75">
      <c r="A41" s="419"/>
      <c r="B41" s="420"/>
      <c r="C41" s="404"/>
      <c r="D41" s="405"/>
      <c r="E41" s="406"/>
      <c r="F41" s="407"/>
      <c r="G41" s="407"/>
      <c r="H41" s="259"/>
      <c r="I41" s="259"/>
      <c r="J41" s="404"/>
      <c r="K41" s="406"/>
      <c r="L41" s="268"/>
      <c r="M41" s="366"/>
      <c r="N41" s="368"/>
      <c r="O41" s="408"/>
      <c r="P41" s="409"/>
      <c r="Q41" s="428"/>
      <c r="R41" s="406"/>
      <c r="S41" s="270"/>
      <c r="T41" s="271"/>
      <c r="U41" s="271"/>
      <c r="V41" s="271"/>
      <c r="W41" s="271"/>
      <c r="X41" s="272"/>
    </row>
    <row r="42" spans="1:24" ht="31.5">
      <c r="A42" s="388" t="s">
        <v>173</v>
      </c>
      <c r="B42" s="389"/>
      <c r="C42" s="390" t="s">
        <v>948</v>
      </c>
      <c r="D42" s="391"/>
      <c r="E42" s="392"/>
      <c r="F42" s="390" t="s">
        <v>949</v>
      </c>
      <c r="G42" s="392"/>
      <c r="H42" s="279" t="s">
        <v>950</v>
      </c>
      <c r="I42" s="279" t="s">
        <v>951</v>
      </c>
      <c r="J42" s="393" t="s">
        <v>5</v>
      </c>
      <c r="K42" s="394"/>
      <c r="L42" s="255" t="s">
        <v>952</v>
      </c>
      <c r="M42" s="393" t="s">
        <v>953</v>
      </c>
      <c r="N42" s="394"/>
      <c r="O42" s="393" t="s">
        <v>954</v>
      </c>
      <c r="P42" s="394"/>
      <c r="Q42" s="393" t="s">
        <v>955</v>
      </c>
      <c r="R42" s="394"/>
      <c r="S42" s="395" t="s">
        <v>956</v>
      </c>
      <c r="T42" s="396"/>
      <c r="U42" s="396"/>
      <c r="V42" s="396"/>
      <c r="W42" s="396"/>
      <c r="X42" s="397"/>
    </row>
    <row r="43" spans="1:24" ht="15.75">
      <c r="A43" s="398" t="s">
        <v>176</v>
      </c>
      <c r="B43" s="399"/>
      <c r="C43" s="366" t="s">
        <v>972</v>
      </c>
      <c r="D43" s="367"/>
      <c r="E43" s="368"/>
      <c r="F43" s="366" t="s">
        <v>973</v>
      </c>
      <c r="G43" s="368"/>
      <c r="H43" s="259" t="s">
        <v>959</v>
      </c>
      <c r="I43" s="259" t="s">
        <v>960</v>
      </c>
      <c r="J43" s="380">
        <v>0</v>
      </c>
      <c r="K43" s="381"/>
      <c r="L43" s="257">
        <v>0</v>
      </c>
      <c r="M43" s="380">
        <v>52900</v>
      </c>
      <c r="N43" s="381"/>
      <c r="O43" s="430"/>
      <c r="P43" s="431"/>
      <c r="Q43" s="384"/>
      <c r="R43" s="385"/>
      <c r="S43" s="432" t="s">
        <v>961</v>
      </c>
      <c r="T43" s="433"/>
      <c r="U43" s="433"/>
      <c r="V43" s="433"/>
      <c r="W43" s="433"/>
      <c r="X43" s="434"/>
    </row>
    <row r="44" spans="1:24" ht="15.75">
      <c r="A44" s="398"/>
      <c r="B44" s="399"/>
      <c r="C44" s="366"/>
      <c r="D44" s="367"/>
      <c r="E44" s="368"/>
      <c r="F44" s="366"/>
      <c r="G44" s="368"/>
      <c r="H44" s="259"/>
      <c r="I44" s="259"/>
      <c r="J44" s="378"/>
      <c r="K44" s="379"/>
      <c r="L44" s="257"/>
      <c r="M44" s="378"/>
      <c r="N44" s="379"/>
      <c r="O44" s="402"/>
      <c r="P44" s="403"/>
      <c r="Q44" s="384"/>
      <c r="R44" s="385"/>
      <c r="S44" s="371"/>
      <c r="T44" s="372"/>
      <c r="U44" s="372"/>
      <c r="V44" s="372"/>
      <c r="W44" s="372"/>
      <c r="X44" s="373"/>
    </row>
    <row r="45" spans="1:24" ht="15.75">
      <c r="A45" s="398"/>
      <c r="B45" s="399"/>
      <c r="C45" s="366"/>
      <c r="D45" s="367"/>
      <c r="E45" s="368"/>
      <c r="F45" s="366"/>
      <c r="G45" s="368"/>
      <c r="H45" s="259"/>
      <c r="I45" s="259"/>
      <c r="J45" s="366"/>
      <c r="K45" s="368"/>
      <c r="L45" s="258"/>
      <c r="M45" s="366"/>
      <c r="N45" s="368"/>
      <c r="O45" s="386"/>
      <c r="P45" s="387"/>
      <c r="Q45" s="384">
        <f>M43-O43-O44-O45</f>
        <v>52900</v>
      </c>
      <c r="R45" s="385"/>
      <c r="S45" s="371"/>
      <c r="T45" s="372"/>
      <c r="U45" s="372"/>
      <c r="V45" s="372"/>
      <c r="W45" s="372"/>
      <c r="X45" s="373"/>
    </row>
    <row r="46" spans="1:24" ht="15.75">
      <c r="A46" s="398"/>
      <c r="B46" s="400"/>
      <c r="C46" s="366"/>
      <c r="D46" s="367"/>
      <c r="E46" s="368"/>
      <c r="F46" s="366"/>
      <c r="G46" s="368"/>
      <c r="H46" s="259"/>
      <c r="I46" s="259"/>
      <c r="J46" s="366"/>
      <c r="K46" s="368"/>
      <c r="L46" s="258"/>
      <c r="M46" s="366"/>
      <c r="N46" s="368"/>
      <c r="O46" s="386"/>
      <c r="P46" s="387"/>
      <c r="Q46" s="427"/>
      <c r="R46" s="368"/>
      <c r="S46" s="371"/>
      <c r="T46" s="372"/>
      <c r="U46" s="372"/>
      <c r="V46" s="372"/>
      <c r="W46" s="372"/>
      <c r="X46" s="373"/>
    </row>
    <row r="47" spans="1:24" ht="15.75">
      <c r="A47" s="398"/>
      <c r="B47" s="400"/>
      <c r="C47" s="366"/>
      <c r="D47" s="367"/>
      <c r="E47" s="368"/>
      <c r="F47" s="366"/>
      <c r="G47" s="368"/>
      <c r="H47" s="259"/>
      <c r="I47" s="259"/>
      <c r="J47" s="258"/>
      <c r="K47" s="263"/>
      <c r="L47" s="258"/>
      <c r="M47" s="366"/>
      <c r="N47" s="368"/>
      <c r="O47" s="386"/>
      <c r="P47" s="387"/>
      <c r="Q47" s="427"/>
      <c r="R47" s="368"/>
      <c r="S47" s="371"/>
      <c r="T47" s="372"/>
      <c r="U47" s="372"/>
      <c r="V47" s="372"/>
      <c r="W47" s="372"/>
      <c r="X47" s="373"/>
    </row>
    <row r="48" spans="1:24" ht="15.75">
      <c r="A48" s="398"/>
      <c r="B48" s="400"/>
      <c r="C48" s="366"/>
      <c r="D48" s="367"/>
      <c r="E48" s="368"/>
      <c r="F48" s="366"/>
      <c r="G48" s="368"/>
      <c r="H48" s="259"/>
      <c r="I48" s="259"/>
      <c r="J48" s="258"/>
      <c r="K48" s="263"/>
      <c r="L48" s="258"/>
      <c r="M48" s="258"/>
      <c r="N48" s="263"/>
      <c r="O48" s="386"/>
      <c r="P48" s="387"/>
      <c r="Q48" s="427"/>
      <c r="R48" s="368"/>
      <c r="S48" s="371"/>
      <c r="T48" s="372"/>
      <c r="U48" s="372"/>
      <c r="V48" s="372"/>
      <c r="W48" s="372"/>
      <c r="X48" s="373"/>
    </row>
    <row r="49" spans="1:24" ht="15.75">
      <c r="A49" s="398"/>
      <c r="B49" s="400"/>
      <c r="C49" s="366"/>
      <c r="D49" s="367"/>
      <c r="E49" s="368"/>
      <c r="F49" s="366"/>
      <c r="G49" s="368"/>
      <c r="H49" s="259"/>
      <c r="I49" s="259"/>
      <c r="J49" s="258"/>
      <c r="K49" s="263"/>
      <c r="L49" s="258"/>
      <c r="M49" s="258"/>
      <c r="N49" s="263"/>
      <c r="O49" s="386"/>
      <c r="P49" s="387"/>
      <c r="Q49" s="427"/>
      <c r="R49" s="368"/>
      <c r="S49" s="371"/>
      <c r="T49" s="372"/>
      <c r="U49" s="372"/>
      <c r="V49" s="372"/>
      <c r="W49" s="372"/>
      <c r="X49" s="373"/>
    </row>
    <row r="50" spans="1:24" ht="15.75">
      <c r="A50" s="398"/>
      <c r="B50" s="400"/>
      <c r="C50" s="366"/>
      <c r="D50" s="367"/>
      <c r="E50" s="368"/>
      <c r="F50" s="366"/>
      <c r="G50" s="368"/>
      <c r="H50" s="259"/>
      <c r="I50" s="259"/>
      <c r="J50" s="258"/>
      <c r="K50" s="263"/>
      <c r="L50" s="258"/>
      <c r="M50" s="258"/>
      <c r="N50" s="263"/>
      <c r="O50" s="386"/>
      <c r="P50" s="387"/>
      <c r="Q50" s="427"/>
      <c r="R50" s="368"/>
      <c r="S50" s="371"/>
      <c r="T50" s="372"/>
      <c r="U50" s="372"/>
      <c r="V50" s="372"/>
      <c r="W50" s="372"/>
      <c r="X50" s="373"/>
    </row>
    <row r="51" spans="1:24" ht="15.75">
      <c r="A51" s="398"/>
      <c r="B51" s="400"/>
      <c r="C51" s="366"/>
      <c r="D51" s="367"/>
      <c r="E51" s="368"/>
      <c r="F51" s="366"/>
      <c r="G51" s="368"/>
      <c r="H51" s="259"/>
      <c r="I51" s="259"/>
      <c r="J51" s="366"/>
      <c r="K51" s="368"/>
      <c r="L51" s="258"/>
      <c r="M51" s="366"/>
      <c r="N51" s="368"/>
      <c r="O51" s="386"/>
      <c r="P51" s="387"/>
      <c r="Q51" s="427"/>
      <c r="R51" s="368"/>
      <c r="S51" s="371"/>
      <c r="T51" s="372"/>
      <c r="U51" s="372"/>
      <c r="V51" s="372"/>
      <c r="W51" s="372"/>
      <c r="X51" s="373"/>
    </row>
    <row r="52" spans="1:24" ht="15.75">
      <c r="A52" s="419"/>
      <c r="B52" s="429"/>
      <c r="C52" s="423"/>
      <c r="D52" s="423"/>
      <c r="E52" s="423"/>
      <c r="F52" s="366"/>
      <c r="G52" s="368"/>
      <c r="H52" s="259"/>
      <c r="I52" s="259"/>
      <c r="J52" s="423"/>
      <c r="K52" s="423"/>
      <c r="L52" s="259"/>
      <c r="M52" s="423"/>
      <c r="N52" s="423"/>
      <c r="O52" s="386"/>
      <c r="P52" s="387"/>
      <c r="Q52" s="423"/>
      <c r="R52" s="423"/>
      <c r="S52" s="372"/>
      <c r="T52" s="372"/>
      <c r="U52" s="372"/>
      <c r="V52" s="372"/>
      <c r="W52" s="372"/>
      <c r="X52" s="373"/>
    </row>
    <row r="53" spans="1:24" ht="31.5">
      <c r="A53" s="388" t="s">
        <v>173</v>
      </c>
      <c r="B53" s="389"/>
      <c r="C53" s="390" t="s">
        <v>948</v>
      </c>
      <c r="D53" s="391"/>
      <c r="E53" s="392"/>
      <c r="F53" s="390" t="s">
        <v>949</v>
      </c>
      <c r="G53" s="392"/>
      <c r="H53" s="280" t="s">
        <v>950</v>
      </c>
      <c r="I53" s="280" t="s">
        <v>951</v>
      </c>
      <c r="J53" s="393" t="s">
        <v>5</v>
      </c>
      <c r="K53" s="394"/>
      <c r="L53" s="255" t="s">
        <v>952</v>
      </c>
      <c r="M53" s="393" t="s">
        <v>953</v>
      </c>
      <c r="N53" s="394"/>
      <c r="O53" s="393" t="s">
        <v>954</v>
      </c>
      <c r="P53" s="394"/>
      <c r="Q53" s="393" t="s">
        <v>955</v>
      </c>
      <c r="R53" s="394"/>
      <c r="S53" s="395" t="s">
        <v>956</v>
      </c>
      <c r="T53" s="396"/>
      <c r="U53" s="396"/>
      <c r="V53" s="396"/>
      <c r="W53" s="396"/>
      <c r="X53" s="397"/>
    </row>
    <row r="54" spans="1:24" ht="15.75">
      <c r="A54" s="417" t="s">
        <v>680</v>
      </c>
      <c r="B54" s="418"/>
      <c r="C54" s="423"/>
      <c r="D54" s="423"/>
      <c r="E54" s="423"/>
      <c r="F54" s="423"/>
      <c r="G54" s="423"/>
      <c r="H54" s="259"/>
      <c r="I54" s="259"/>
      <c r="J54" s="421">
        <v>21544.560000000001</v>
      </c>
      <c r="K54" s="421"/>
      <c r="L54" s="261">
        <v>6</v>
      </c>
      <c r="M54" s="422">
        <v>38753.800000000003</v>
      </c>
      <c r="N54" s="422"/>
      <c r="O54" s="415"/>
      <c r="P54" s="416"/>
      <c r="Q54" s="425">
        <f>M54-O54</f>
        <v>38753.800000000003</v>
      </c>
      <c r="R54" s="426"/>
      <c r="S54" s="372"/>
      <c r="T54" s="372"/>
      <c r="U54" s="372"/>
      <c r="V54" s="372"/>
      <c r="W54" s="372"/>
      <c r="X54" s="373"/>
    </row>
    <row r="55" spans="1:24" ht="15.75">
      <c r="A55" s="398"/>
      <c r="B55" s="399"/>
      <c r="C55" s="423"/>
      <c r="D55" s="423"/>
      <c r="E55" s="423"/>
      <c r="F55" s="423"/>
      <c r="G55" s="423"/>
      <c r="H55" s="259"/>
      <c r="I55" s="259"/>
      <c r="J55" s="423"/>
      <c r="K55" s="423"/>
      <c r="L55" s="259"/>
      <c r="M55" s="423"/>
      <c r="N55" s="423"/>
      <c r="O55" s="424"/>
      <c r="P55" s="424"/>
      <c r="Q55" s="423"/>
      <c r="R55" s="423"/>
      <c r="S55" s="372"/>
      <c r="T55" s="372"/>
      <c r="U55" s="372"/>
      <c r="V55" s="372"/>
      <c r="W55" s="372"/>
      <c r="X55" s="373"/>
    </row>
    <row r="56" spans="1:24" ht="15.75">
      <c r="A56" s="398"/>
      <c r="B56" s="400"/>
      <c r="C56" s="366"/>
      <c r="D56" s="367"/>
      <c r="E56" s="368"/>
      <c r="F56" s="366"/>
      <c r="G56" s="368"/>
      <c r="H56" s="259"/>
      <c r="I56" s="259"/>
      <c r="J56" s="366"/>
      <c r="K56" s="368"/>
      <c r="L56" s="262"/>
      <c r="M56" s="366"/>
      <c r="N56" s="368"/>
      <c r="O56" s="408"/>
      <c r="P56" s="409"/>
      <c r="Q56" s="366"/>
      <c r="R56" s="368"/>
      <c r="S56" s="371"/>
      <c r="T56" s="372"/>
      <c r="U56" s="372"/>
      <c r="V56" s="372"/>
      <c r="W56" s="372"/>
      <c r="X56" s="373"/>
    </row>
    <row r="57" spans="1:24" ht="15.75">
      <c r="A57" s="398"/>
      <c r="B57" s="400"/>
      <c r="C57" s="268"/>
      <c r="D57" s="269"/>
      <c r="E57" s="264"/>
      <c r="F57" s="366"/>
      <c r="G57" s="368"/>
      <c r="H57" s="259"/>
      <c r="I57" s="259"/>
      <c r="J57" s="268"/>
      <c r="K57" s="264"/>
      <c r="L57" s="269"/>
      <c r="M57" s="268"/>
      <c r="N57" s="264"/>
      <c r="O57" s="273"/>
      <c r="P57" s="274"/>
      <c r="Q57" s="268"/>
      <c r="R57" s="264"/>
      <c r="S57" s="371"/>
      <c r="T57" s="372"/>
      <c r="U57" s="372"/>
      <c r="V57" s="372"/>
      <c r="W57" s="372"/>
      <c r="X57" s="373"/>
    </row>
    <row r="58" spans="1:24" ht="15.75">
      <c r="A58" s="398"/>
      <c r="B58" s="400"/>
      <c r="C58" s="268"/>
      <c r="D58" s="269"/>
      <c r="E58" s="264"/>
      <c r="F58" s="366"/>
      <c r="G58" s="368"/>
      <c r="H58" s="259"/>
      <c r="I58" s="259"/>
      <c r="J58" s="268"/>
      <c r="K58" s="264"/>
      <c r="L58" s="269"/>
      <c r="M58" s="268"/>
      <c r="N58" s="264"/>
      <c r="O58" s="273"/>
      <c r="P58" s="274"/>
      <c r="Q58" s="268"/>
      <c r="R58" s="264"/>
      <c r="S58" s="371"/>
      <c r="T58" s="372"/>
      <c r="U58" s="372"/>
      <c r="V58" s="372"/>
      <c r="W58" s="372"/>
      <c r="X58" s="373"/>
    </row>
    <row r="59" spans="1:24" ht="15.75">
      <c r="A59" s="398"/>
      <c r="B59" s="400"/>
      <c r="C59" s="268"/>
      <c r="D59" s="269"/>
      <c r="E59" s="264"/>
      <c r="F59" s="366"/>
      <c r="G59" s="368"/>
      <c r="H59" s="259"/>
      <c r="I59" s="259"/>
      <c r="J59" s="268"/>
      <c r="K59" s="264"/>
      <c r="L59" s="269"/>
      <c r="M59" s="268"/>
      <c r="N59" s="264"/>
      <c r="O59" s="273"/>
      <c r="P59" s="274"/>
      <c r="Q59" s="268"/>
      <c r="R59" s="264"/>
      <c r="S59" s="371"/>
      <c r="T59" s="372"/>
      <c r="U59" s="372"/>
      <c r="V59" s="372"/>
      <c r="W59" s="372"/>
      <c r="X59" s="373"/>
    </row>
    <row r="60" spans="1:24" ht="15.75">
      <c r="A60" s="398"/>
      <c r="B60" s="400"/>
      <c r="C60" s="268"/>
      <c r="D60" s="269"/>
      <c r="E60" s="264"/>
      <c r="F60" s="366"/>
      <c r="G60" s="368"/>
      <c r="H60" s="259"/>
      <c r="I60" s="259"/>
      <c r="J60" s="268"/>
      <c r="K60" s="264"/>
      <c r="L60" s="269"/>
      <c r="M60" s="268"/>
      <c r="N60" s="264"/>
      <c r="O60" s="408"/>
      <c r="P60" s="409"/>
      <c r="Q60" s="268"/>
      <c r="R60" s="264"/>
      <c r="S60" s="371"/>
      <c r="T60" s="372"/>
      <c r="U60" s="372"/>
      <c r="V60" s="372"/>
      <c r="W60" s="372"/>
      <c r="X60" s="373"/>
    </row>
    <row r="61" spans="1:24" ht="15.75">
      <c r="A61" s="398"/>
      <c r="B61" s="400"/>
      <c r="C61" s="268"/>
      <c r="D61" s="269"/>
      <c r="E61" s="264"/>
      <c r="F61" s="366"/>
      <c r="G61" s="368"/>
      <c r="H61" s="259"/>
      <c r="I61" s="259"/>
      <c r="J61" s="268"/>
      <c r="K61" s="264"/>
      <c r="L61" s="269"/>
      <c r="M61" s="268"/>
      <c r="N61" s="264"/>
      <c r="O61" s="408"/>
      <c r="P61" s="409"/>
      <c r="Q61" s="268"/>
      <c r="R61" s="264"/>
      <c r="S61" s="371"/>
      <c r="T61" s="372"/>
      <c r="U61" s="372"/>
      <c r="V61" s="372"/>
      <c r="W61" s="372"/>
      <c r="X61" s="373"/>
    </row>
    <row r="62" spans="1:24" ht="15.75">
      <c r="A62" s="398"/>
      <c r="B62" s="400"/>
      <c r="C62" s="268"/>
      <c r="D62" s="269"/>
      <c r="E62" s="264"/>
      <c r="F62" s="366"/>
      <c r="G62" s="368"/>
      <c r="H62" s="259"/>
      <c r="I62" s="259"/>
      <c r="J62" s="268"/>
      <c r="K62" s="264"/>
      <c r="L62" s="269"/>
      <c r="M62" s="268"/>
      <c r="N62" s="264"/>
      <c r="O62" s="408"/>
      <c r="P62" s="409"/>
      <c r="Q62" s="268"/>
      <c r="R62" s="264"/>
      <c r="S62" s="371"/>
      <c r="T62" s="372"/>
      <c r="U62" s="372"/>
      <c r="V62" s="372"/>
      <c r="W62" s="372"/>
      <c r="X62" s="373"/>
    </row>
    <row r="63" spans="1:24" ht="15.75">
      <c r="A63" s="419"/>
      <c r="B63" s="420"/>
      <c r="C63" s="404"/>
      <c r="D63" s="405"/>
      <c r="E63" s="406"/>
      <c r="F63" s="404"/>
      <c r="G63" s="406"/>
      <c r="H63" s="259"/>
      <c r="I63" s="259"/>
      <c r="J63" s="404"/>
      <c r="K63" s="406"/>
      <c r="L63" s="269"/>
      <c r="M63" s="404"/>
      <c r="N63" s="406"/>
      <c r="O63" s="408"/>
      <c r="P63" s="409"/>
      <c r="Q63" s="404"/>
      <c r="R63" s="406"/>
      <c r="S63" s="410"/>
      <c r="T63" s="411"/>
      <c r="U63" s="411"/>
      <c r="V63" s="411"/>
      <c r="W63" s="411"/>
      <c r="X63" s="412"/>
    </row>
    <row r="64" spans="1:24" ht="31.5">
      <c r="A64" s="388" t="s">
        <v>173</v>
      </c>
      <c r="B64" s="389"/>
      <c r="C64" s="390" t="s">
        <v>948</v>
      </c>
      <c r="D64" s="391"/>
      <c r="E64" s="392"/>
      <c r="F64" s="390" t="s">
        <v>949</v>
      </c>
      <c r="G64" s="392"/>
      <c r="H64" s="280" t="s">
        <v>950</v>
      </c>
      <c r="I64" s="280" t="s">
        <v>951</v>
      </c>
      <c r="J64" s="393" t="s">
        <v>5</v>
      </c>
      <c r="K64" s="394"/>
      <c r="L64" s="255" t="s">
        <v>952</v>
      </c>
      <c r="M64" s="393" t="s">
        <v>953</v>
      </c>
      <c r="N64" s="394"/>
      <c r="O64" s="393" t="s">
        <v>954</v>
      </c>
      <c r="P64" s="394"/>
      <c r="Q64" s="393" t="s">
        <v>955</v>
      </c>
      <c r="R64" s="394"/>
      <c r="S64" s="395" t="s">
        <v>956</v>
      </c>
      <c r="T64" s="396"/>
      <c r="U64" s="396"/>
      <c r="V64" s="396"/>
      <c r="W64" s="396"/>
      <c r="X64" s="397"/>
    </row>
    <row r="65" spans="1:24" ht="15.75">
      <c r="A65" s="417" t="s">
        <v>174</v>
      </c>
      <c r="B65" s="418"/>
      <c r="C65" s="366"/>
      <c r="D65" s="367"/>
      <c r="E65" s="368"/>
      <c r="F65" s="366"/>
      <c r="G65" s="368"/>
      <c r="H65" s="259"/>
      <c r="I65" s="259"/>
      <c r="J65" s="421">
        <v>29387.33</v>
      </c>
      <c r="K65" s="421"/>
      <c r="L65" s="261">
        <v>7</v>
      </c>
      <c r="M65" s="422">
        <v>114615.75</v>
      </c>
      <c r="N65" s="422"/>
      <c r="O65" s="415"/>
      <c r="P65" s="416"/>
      <c r="Q65" s="384"/>
      <c r="R65" s="385"/>
      <c r="S65" s="371"/>
      <c r="T65" s="372"/>
      <c r="U65" s="372"/>
      <c r="V65" s="372"/>
      <c r="W65" s="372"/>
      <c r="X65" s="373"/>
    </row>
    <row r="66" spans="1:24" ht="15.75">
      <c r="A66" s="398"/>
      <c r="B66" s="400"/>
      <c r="C66" s="366"/>
      <c r="D66" s="367"/>
      <c r="E66" s="368"/>
      <c r="F66" s="366"/>
      <c r="G66" s="368"/>
      <c r="H66" s="259"/>
      <c r="I66" s="259"/>
      <c r="J66" s="413"/>
      <c r="K66" s="414"/>
      <c r="L66" s="275"/>
      <c r="M66" s="413"/>
      <c r="N66" s="414"/>
      <c r="O66" s="415"/>
      <c r="P66" s="416"/>
      <c r="Q66" s="384"/>
      <c r="R66" s="385"/>
      <c r="S66" s="371"/>
      <c r="T66" s="372"/>
      <c r="U66" s="372"/>
      <c r="V66" s="372"/>
      <c r="W66" s="372"/>
      <c r="X66" s="373"/>
    </row>
    <row r="67" spans="1:24" ht="15.75">
      <c r="A67" s="398"/>
      <c r="B67" s="400"/>
      <c r="C67" s="366"/>
      <c r="D67" s="367"/>
      <c r="E67" s="368"/>
      <c r="F67" s="366"/>
      <c r="G67" s="368"/>
      <c r="H67" s="259"/>
      <c r="I67" s="259"/>
      <c r="J67" s="366"/>
      <c r="K67" s="368"/>
      <c r="L67" s="262"/>
      <c r="M67" s="366"/>
      <c r="N67" s="368"/>
      <c r="O67" s="408"/>
      <c r="P67" s="409"/>
      <c r="Q67" s="384">
        <f>M65-O65-O66-O67</f>
        <v>114615.75</v>
      </c>
      <c r="R67" s="385"/>
      <c r="S67" s="371"/>
      <c r="T67" s="372"/>
      <c r="U67" s="372"/>
      <c r="V67" s="372"/>
      <c r="W67" s="372"/>
      <c r="X67" s="373"/>
    </row>
    <row r="68" spans="1:24" ht="15.75">
      <c r="A68" s="398"/>
      <c r="B68" s="400"/>
      <c r="C68" s="366"/>
      <c r="D68" s="367"/>
      <c r="E68" s="368"/>
      <c r="F68" s="366"/>
      <c r="G68" s="368"/>
      <c r="H68" s="259"/>
      <c r="I68" s="259"/>
      <c r="J68" s="366"/>
      <c r="K68" s="368"/>
      <c r="L68" s="262"/>
      <c r="M68" s="366"/>
      <c r="N68" s="368"/>
      <c r="O68" s="408"/>
      <c r="P68" s="409"/>
      <c r="Q68" s="366"/>
      <c r="R68" s="368"/>
      <c r="S68" s="371"/>
      <c r="T68" s="372"/>
      <c r="U68" s="372"/>
      <c r="V68" s="372"/>
      <c r="W68" s="372"/>
      <c r="X68" s="373"/>
    </row>
    <row r="69" spans="1:24" ht="15.75">
      <c r="A69" s="398"/>
      <c r="B69" s="400"/>
      <c r="C69" s="366"/>
      <c r="D69" s="367"/>
      <c r="E69" s="368"/>
      <c r="F69" s="366"/>
      <c r="G69" s="368"/>
      <c r="H69" s="259"/>
      <c r="I69" s="259"/>
      <c r="J69" s="366"/>
      <c r="K69" s="368"/>
      <c r="L69" s="262"/>
      <c r="M69" s="366"/>
      <c r="N69" s="368"/>
      <c r="O69" s="408"/>
      <c r="P69" s="409"/>
      <c r="Q69" s="366"/>
      <c r="R69" s="368"/>
      <c r="S69" s="371"/>
      <c r="T69" s="372"/>
      <c r="U69" s="372"/>
      <c r="V69" s="372"/>
      <c r="W69" s="372"/>
      <c r="X69" s="373"/>
    </row>
    <row r="70" spans="1:24" ht="15.75">
      <c r="A70" s="398"/>
      <c r="B70" s="400"/>
      <c r="C70" s="366"/>
      <c r="D70" s="367"/>
      <c r="E70" s="368"/>
      <c r="F70" s="258"/>
      <c r="G70" s="263"/>
      <c r="H70" s="259"/>
      <c r="I70" s="259"/>
      <c r="J70" s="258"/>
      <c r="K70" s="263"/>
      <c r="L70" s="262"/>
      <c r="M70" s="366"/>
      <c r="N70" s="368"/>
      <c r="O70" s="408"/>
      <c r="P70" s="409"/>
      <c r="Q70" s="258"/>
      <c r="R70" s="263"/>
      <c r="S70" s="371"/>
      <c r="T70" s="372"/>
      <c r="U70" s="372"/>
      <c r="V70" s="372"/>
      <c r="W70" s="372"/>
      <c r="X70" s="373"/>
    </row>
    <row r="71" spans="1:24" ht="15.75">
      <c r="A71" s="398"/>
      <c r="B71" s="400"/>
      <c r="C71" s="366"/>
      <c r="D71" s="367"/>
      <c r="E71" s="368"/>
      <c r="F71" s="258"/>
      <c r="G71" s="263"/>
      <c r="H71" s="259"/>
      <c r="I71" s="259"/>
      <c r="J71" s="258"/>
      <c r="K71" s="263"/>
      <c r="L71" s="262"/>
      <c r="M71" s="366"/>
      <c r="N71" s="368"/>
      <c r="O71" s="408"/>
      <c r="P71" s="409"/>
      <c r="Q71" s="258"/>
      <c r="R71" s="263"/>
      <c r="S71" s="371"/>
      <c r="T71" s="372"/>
      <c r="U71" s="372"/>
      <c r="V71" s="372"/>
      <c r="W71" s="372"/>
      <c r="X71" s="373"/>
    </row>
    <row r="72" spans="1:24" ht="15.75">
      <c r="A72" s="398"/>
      <c r="B72" s="400"/>
      <c r="C72" s="366"/>
      <c r="D72" s="367"/>
      <c r="E72" s="368"/>
      <c r="F72" s="258"/>
      <c r="G72" s="263"/>
      <c r="H72" s="259"/>
      <c r="I72" s="259"/>
      <c r="J72" s="258"/>
      <c r="K72" s="263"/>
      <c r="L72" s="262"/>
      <c r="M72" s="366"/>
      <c r="N72" s="368"/>
      <c r="O72" s="408"/>
      <c r="P72" s="409"/>
      <c r="Q72" s="258"/>
      <c r="R72" s="263"/>
      <c r="S72" s="371"/>
      <c r="T72" s="372"/>
      <c r="U72" s="372"/>
      <c r="V72" s="372"/>
      <c r="W72" s="372"/>
      <c r="X72" s="373"/>
    </row>
    <row r="73" spans="1:24" ht="15.75">
      <c r="A73" s="398"/>
      <c r="B73" s="400"/>
      <c r="C73" s="366"/>
      <c r="D73" s="367"/>
      <c r="E73" s="368"/>
      <c r="F73" s="258"/>
      <c r="G73" s="263"/>
      <c r="H73" s="259"/>
      <c r="I73" s="259"/>
      <c r="J73" s="258"/>
      <c r="K73" s="263"/>
      <c r="L73" s="262"/>
      <c r="M73" s="366"/>
      <c r="N73" s="368"/>
      <c r="O73" s="408"/>
      <c r="P73" s="409"/>
      <c r="Q73" s="258"/>
      <c r="R73" s="263"/>
      <c r="S73" s="371"/>
      <c r="T73" s="372"/>
      <c r="U73" s="372"/>
      <c r="V73" s="372"/>
      <c r="W73" s="372"/>
      <c r="X73" s="373"/>
    </row>
    <row r="74" spans="1:24" ht="15.75">
      <c r="A74" s="398"/>
      <c r="B74" s="400"/>
      <c r="C74" s="366"/>
      <c r="D74" s="367"/>
      <c r="E74" s="368"/>
      <c r="F74" s="366"/>
      <c r="G74" s="368"/>
      <c r="H74" s="259"/>
      <c r="I74" s="259"/>
      <c r="J74" s="366"/>
      <c r="K74" s="368"/>
      <c r="L74" s="262"/>
      <c r="M74" s="366"/>
      <c r="N74" s="368"/>
      <c r="O74" s="408"/>
      <c r="P74" s="409"/>
      <c r="Q74" s="366"/>
      <c r="R74" s="368"/>
      <c r="S74" s="371"/>
      <c r="T74" s="372"/>
      <c r="U74" s="372"/>
      <c r="V74" s="372"/>
      <c r="W74" s="372"/>
      <c r="X74" s="373"/>
    </row>
    <row r="75" spans="1:24" ht="15.75">
      <c r="A75" s="419"/>
      <c r="B75" s="420"/>
      <c r="C75" s="404"/>
      <c r="D75" s="405"/>
      <c r="E75" s="406"/>
      <c r="F75" s="407"/>
      <c r="G75" s="407"/>
      <c r="H75" s="259"/>
      <c r="I75" s="259"/>
      <c r="J75" s="404"/>
      <c r="K75" s="406"/>
      <c r="L75" s="269"/>
      <c r="M75" s="366"/>
      <c r="N75" s="368"/>
      <c r="O75" s="408"/>
      <c r="P75" s="409"/>
      <c r="Q75" s="404"/>
      <c r="R75" s="406"/>
      <c r="S75" s="410"/>
      <c r="T75" s="411"/>
      <c r="U75" s="411"/>
      <c r="V75" s="411"/>
      <c r="W75" s="411"/>
      <c r="X75" s="412"/>
    </row>
    <row r="76" spans="1:24" ht="31.5">
      <c r="A76" s="388" t="s">
        <v>173</v>
      </c>
      <c r="B76" s="389"/>
      <c r="C76" s="390" t="s">
        <v>948</v>
      </c>
      <c r="D76" s="391"/>
      <c r="E76" s="392"/>
      <c r="F76" s="390" t="s">
        <v>949</v>
      </c>
      <c r="G76" s="392"/>
      <c r="H76" s="280" t="s">
        <v>950</v>
      </c>
      <c r="I76" s="279" t="s">
        <v>951</v>
      </c>
      <c r="J76" s="393" t="s">
        <v>5</v>
      </c>
      <c r="K76" s="394"/>
      <c r="L76" s="255" t="s">
        <v>952</v>
      </c>
      <c r="M76" s="393" t="s">
        <v>953</v>
      </c>
      <c r="N76" s="394"/>
      <c r="O76" s="393" t="s">
        <v>954</v>
      </c>
      <c r="P76" s="394"/>
      <c r="Q76" s="393" t="s">
        <v>955</v>
      </c>
      <c r="R76" s="394"/>
      <c r="S76" s="395" t="s">
        <v>956</v>
      </c>
      <c r="T76" s="396"/>
      <c r="U76" s="396"/>
      <c r="V76" s="396"/>
      <c r="W76" s="396"/>
      <c r="X76" s="397"/>
    </row>
    <row r="77" spans="1:24" ht="15.75">
      <c r="A77" s="398" t="s">
        <v>179</v>
      </c>
      <c r="B77" s="399"/>
      <c r="C77" s="366"/>
      <c r="D77" s="367"/>
      <c r="E77" s="368"/>
      <c r="F77" s="366"/>
      <c r="G77" s="368"/>
      <c r="H77" s="259"/>
      <c r="I77" s="259"/>
      <c r="J77" s="401">
        <v>28726.080000000002</v>
      </c>
      <c r="K77" s="379"/>
      <c r="L77" s="276">
        <v>8</v>
      </c>
      <c r="M77" s="380">
        <v>102853.8</v>
      </c>
      <c r="N77" s="381"/>
      <c r="O77" s="402"/>
      <c r="P77" s="403"/>
      <c r="Q77" s="384">
        <f>M77-O77-O78-O79-O80-O81-O82-O83-O84-O85-O86</f>
        <v>102853.8</v>
      </c>
      <c r="R77" s="385"/>
      <c r="S77" s="371"/>
      <c r="T77" s="372"/>
      <c r="U77" s="372"/>
      <c r="V77" s="372"/>
      <c r="W77" s="372"/>
      <c r="X77" s="373"/>
    </row>
    <row r="78" spans="1:24" ht="15.75">
      <c r="A78" s="398"/>
      <c r="B78" s="399"/>
      <c r="C78" s="366"/>
      <c r="D78" s="367"/>
      <c r="E78" s="368"/>
      <c r="F78" s="366"/>
      <c r="G78" s="368"/>
      <c r="H78" s="259"/>
      <c r="I78" s="259"/>
      <c r="J78" s="366"/>
      <c r="K78" s="368"/>
      <c r="L78" s="262"/>
      <c r="M78" s="366"/>
      <c r="N78" s="368"/>
      <c r="O78" s="386"/>
      <c r="P78" s="387"/>
      <c r="Q78" s="366"/>
      <c r="R78" s="368"/>
      <c r="S78" s="371"/>
      <c r="T78" s="372"/>
      <c r="U78" s="372"/>
      <c r="V78" s="372"/>
      <c r="W78" s="372"/>
      <c r="X78" s="373"/>
    </row>
    <row r="79" spans="1:24" ht="15.75">
      <c r="A79" s="398"/>
      <c r="B79" s="399"/>
      <c r="C79" s="366"/>
      <c r="D79" s="367"/>
      <c r="E79" s="368"/>
      <c r="F79" s="366"/>
      <c r="G79" s="368"/>
      <c r="H79" s="259"/>
      <c r="I79" s="259"/>
      <c r="J79" s="366"/>
      <c r="K79" s="368"/>
      <c r="L79" s="262"/>
      <c r="M79" s="366"/>
      <c r="N79" s="368"/>
      <c r="O79" s="386"/>
      <c r="P79" s="387"/>
      <c r="Q79" s="366"/>
      <c r="R79" s="368"/>
      <c r="S79" s="371"/>
      <c r="T79" s="372"/>
      <c r="U79" s="372"/>
      <c r="V79" s="372"/>
      <c r="W79" s="372"/>
      <c r="X79" s="373"/>
    </row>
    <row r="80" spans="1:24" ht="15.75">
      <c r="A80" s="398"/>
      <c r="B80" s="399"/>
      <c r="C80" s="366"/>
      <c r="D80" s="367"/>
      <c r="E80" s="368"/>
      <c r="F80" s="366"/>
      <c r="G80" s="368"/>
      <c r="H80" s="259"/>
      <c r="I80" s="259"/>
      <c r="J80" s="366"/>
      <c r="K80" s="368"/>
      <c r="L80" s="262"/>
      <c r="M80" s="366"/>
      <c r="N80" s="368"/>
      <c r="O80" s="386"/>
      <c r="P80" s="387"/>
      <c r="Q80" s="366"/>
      <c r="R80" s="368"/>
      <c r="S80" s="371"/>
      <c r="T80" s="372"/>
      <c r="U80" s="372"/>
      <c r="V80" s="372"/>
      <c r="W80" s="372"/>
      <c r="X80" s="373"/>
    </row>
    <row r="81" spans="1:24" ht="15.75">
      <c r="A81" s="398"/>
      <c r="B81" s="399"/>
      <c r="C81" s="366"/>
      <c r="D81" s="367"/>
      <c r="E81" s="368"/>
      <c r="F81" s="366"/>
      <c r="G81" s="368"/>
      <c r="H81" s="259"/>
      <c r="I81" s="259"/>
      <c r="J81" s="366"/>
      <c r="K81" s="368"/>
      <c r="L81" s="262"/>
      <c r="M81" s="366"/>
      <c r="N81" s="368"/>
      <c r="O81" s="386"/>
      <c r="P81" s="387"/>
      <c r="Q81" s="366"/>
      <c r="R81" s="368"/>
      <c r="S81" s="371"/>
      <c r="T81" s="372"/>
      <c r="U81" s="372"/>
      <c r="V81" s="372"/>
      <c r="W81" s="372"/>
      <c r="X81" s="373"/>
    </row>
    <row r="82" spans="1:24" ht="15.75">
      <c r="A82" s="398"/>
      <c r="B82" s="399"/>
      <c r="C82" s="366"/>
      <c r="D82" s="367"/>
      <c r="E82" s="368"/>
      <c r="F82" s="366"/>
      <c r="G82" s="368"/>
      <c r="H82" s="259"/>
      <c r="I82" s="259"/>
      <c r="J82" s="366"/>
      <c r="K82" s="368"/>
      <c r="L82" s="262"/>
      <c r="M82" s="366"/>
      <c r="N82" s="368"/>
      <c r="O82" s="386"/>
      <c r="P82" s="387"/>
      <c r="Q82" s="366"/>
      <c r="R82" s="368"/>
      <c r="S82" s="371"/>
      <c r="T82" s="372"/>
      <c r="U82" s="372"/>
      <c r="V82" s="372"/>
      <c r="W82" s="372"/>
      <c r="X82" s="373"/>
    </row>
    <row r="83" spans="1:24" ht="15.75">
      <c r="A83" s="398"/>
      <c r="B83" s="400"/>
      <c r="C83" s="366"/>
      <c r="D83" s="367"/>
      <c r="E83" s="368"/>
      <c r="F83" s="366"/>
      <c r="G83" s="368"/>
      <c r="H83" s="259"/>
      <c r="I83" s="259"/>
      <c r="J83" s="366"/>
      <c r="K83" s="368"/>
      <c r="L83" s="262"/>
      <c r="M83" s="366"/>
      <c r="N83" s="368"/>
      <c r="O83" s="386"/>
      <c r="P83" s="387"/>
      <c r="Q83" s="366"/>
      <c r="R83" s="368"/>
      <c r="S83" s="371"/>
      <c r="T83" s="372"/>
      <c r="U83" s="372"/>
      <c r="V83" s="372"/>
      <c r="W83" s="372"/>
      <c r="X83" s="373"/>
    </row>
    <row r="84" spans="1:24" ht="15.75">
      <c r="A84" s="398"/>
      <c r="B84" s="400"/>
      <c r="C84" s="258"/>
      <c r="D84" s="262"/>
      <c r="E84" s="263"/>
      <c r="F84" s="366"/>
      <c r="G84" s="368"/>
      <c r="H84" s="259"/>
      <c r="I84" s="259"/>
      <c r="J84" s="258"/>
      <c r="K84" s="263"/>
      <c r="L84" s="262"/>
      <c r="M84" s="366"/>
      <c r="N84" s="368"/>
      <c r="O84" s="386"/>
      <c r="P84" s="387"/>
      <c r="Q84" s="258"/>
      <c r="R84" s="263"/>
      <c r="S84" s="371"/>
      <c r="T84" s="372"/>
      <c r="U84" s="372"/>
      <c r="V84" s="372"/>
      <c r="W84" s="372"/>
      <c r="X84" s="373"/>
    </row>
    <row r="85" spans="1:24" ht="15.75">
      <c r="A85" s="398"/>
      <c r="B85" s="400"/>
      <c r="C85" s="258"/>
      <c r="D85" s="262"/>
      <c r="E85" s="263"/>
      <c r="F85" s="366"/>
      <c r="G85" s="368"/>
      <c r="H85" s="259"/>
      <c r="I85" s="259"/>
      <c r="J85" s="258"/>
      <c r="K85" s="263"/>
      <c r="L85" s="262"/>
      <c r="M85" s="366"/>
      <c r="N85" s="368"/>
      <c r="O85" s="386"/>
      <c r="P85" s="387"/>
      <c r="Q85" s="258"/>
      <c r="R85" s="263"/>
      <c r="S85" s="371"/>
      <c r="T85" s="372"/>
      <c r="U85" s="372"/>
      <c r="V85" s="372"/>
      <c r="W85" s="372"/>
      <c r="X85" s="373"/>
    </row>
    <row r="86" spans="1:24" ht="15.75">
      <c r="A86" s="398"/>
      <c r="B86" s="400"/>
      <c r="C86" s="258"/>
      <c r="D86" s="262"/>
      <c r="E86" s="263"/>
      <c r="F86" s="366"/>
      <c r="G86" s="368"/>
      <c r="H86" s="259"/>
      <c r="I86" s="259"/>
      <c r="J86" s="258"/>
      <c r="K86" s="263"/>
      <c r="L86" s="262"/>
      <c r="M86" s="366"/>
      <c r="N86" s="368"/>
      <c r="O86" s="386"/>
      <c r="P86" s="387"/>
      <c r="Q86" s="258"/>
      <c r="R86" s="263"/>
      <c r="S86" s="371"/>
      <c r="T86" s="372"/>
      <c r="U86" s="372"/>
      <c r="V86" s="372"/>
      <c r="W86" s="372"/>
      <c r="X86" s="373"/>
    </row>
    <row r="87" spans="1:24" ht="31.5">
      <c r="A87" s="388" t="s">
        <v>173</v>
      </c>
      <c r="B87" s="389"/>
      <c r="C87" s="390" t="s">
        <v>948</v>
      </c>
      <c r="D87" s="391"/>
      <c r="E87" s="392"/>
      <c r="F87" s="390" t="s">
        <v>949</v>
      </c>
      <c r="G87" s="392"/>
      <c r="H87" s="279" t="s">
        <v>950</v>
      </c>
      <c r="I87" s="279" t="s">
        <v>951</v>
      </c>
      <c r="J87" s="393" t="s">
        <v>5</v>
      </c>
      <c r="K87" s="394"/>
      <c r="L87" s="255" t="s">
        <v>952</v>
      </c>
      <c r="M87" s="393" t="s">
        <v>953</v>
      </c>
      <c r="N87" s="394"/>
      <c r="O87" s="393" t="s">
        <v>954</v>
      </c>
      <c r="P87" s="394"/>
      <c r="Q87" s="393" t="s">
        <v>955</v>
      </c>
      <c r="R87" s="394"/>
      <c r="S87" s="395" t="s">
        <v>956</v>
      </c>
      <c r="T87" s="396"/>
      <c r="U87" s="396"/>
      <c r="V87" s="396"/>
      <c r="W87" s="396"/>
      <c r="X87" s="397"/>
    </row>
    <row r="88" spans="1:24" ht="15.75">
      <c r="A88" s="374" t="s">
        <v>177</v>
      </c>
      <c r="B88" s="374"/>
      <c r="C88" s="375"/>
      <c r="D88" s="376"/>
      <c r="E88" s="377"/>
      <c r="F88" s="375"/>
      <c r="G88" s="377"/>
      <c r="H88" s="277"/>
      <c r="I88" s="277"/>
      <c r="J88" s="378">
        <v>0</v>
      </c>
      <c r="K88" s="379"/>
      <c r="L88" s="276"/>
      <c r="M88" s="380">
        <v>64004</v>
      </c>
      <c r="N88" s="381"/>
      <c r="O88" s="382"/>
      <c r="P88" s="383"/>
      <c r="Q88" s="384">
        <f>M88-O88-O89-O90-O91-O92-O93-O94-O95-O96</f>
        <v>64004</v>
      </c>
      <c r="R88" s="385"/>
      <c r="S88" s="376"/>
      <c r="T88" s="376"/>
      <c r="U88" s="376"/>
      <c r="V88" s="376"/>
      <c r="W88" s="376"/>
      <c r="X88" s="377"/>
    </row>
    <row r="89" spans="1:24" ht="15.75">
      <c r="A89" s="374"/>
      <c r="B89" s="374"/>
      <c r="C89" s="366"/>
      <c r="D89" s="367"/>
      <c r="E89" s="368"/>
      <c r="F89" s="366"/>
      <c r="G89" s="368"/>
      <c r="H89" s="278"/>
      <c r="I89" s="278"/>
      <c r="J89" s="366"/>
      <c r="K89" s="368"/>
      <c r="L89" s="262"/>
      <c r="M89" s="366"/>
      <c r="N89" s="368"/>
      <c r="O89" s="369"/>
      <c r="P89" s="370"/>
      <c r="Q89" s="366"/>
      <c r="R89" s="368"/>
      <c r="S89" s="371"/>
      <c r="T89" s="372"/>
      <c r="U89" s="372"/>
      <c r="V89" s="372"/>
      <c r="W89" s="372"/>
      <c r="X89" s="373"/>
    </row>
    <row r="90" spans="1:24" ht="15.75">
      <c r="A90" s="374"/>
      <c r="B90" s="374"/>
      <c r="C90" s="366"/>
      <c r="D90" s="367"/>
      <c r="E90" s="368"/>
      <c r="F90" s="366"/>
      <c r="G90" s="368"/>
      <c r="H90" s="278"/>
      <c r="I90" s="278"/>
      <c r="J90" s="366"/>
      <c r="K90" s="368"/>
      <c r="L90" s="262"/>
      <c r="M90" s="366"/>
      <c r="N90" s="368"/>
      <c r="O90" s="369"/>
      <c r="P90" s="370"/>
      <c r="Q90" s="366"/>
      <c r="R90" s="368"/>
      <c r="S90" s="371"/>
      <c r="T90" s="372"/>
      <c r="U90" s="372"/>
      <c r="V90" s="372"/>
      <c r="W90" s="372"/>
      <c r="X90" s="373"/>
    </row>
    <row r="91" spans="1:24" ht="15.75">
      <c r="A91" s="374"/>
      <c r="B91" s="374"/>
      <c r="C91" s="366"/>
      <c r="D91" s="367"/>
      <c r="E91" s="368"/>
      <c r="F91" s="366"/>
      <c r="G91" s="368"/>
      <c r="H91" s="278"/>
      <c r="I91" s="278"/>
      <c r="J91" s="366"/>
      <c r="K91" s="368"/>
      <c r="L91" s="262"/>
      <c r="M91" s="366"/>
      <c r="N91" s="368"/>
      <c r="O91" s="369"/>
      <c r="P91" s="370"/>
      <c r="Q91" s="366"/>
      <c r="R91" s="368"/>
      <c r="S91" s="371"/>
      <c r="T91" s="372"/>
      <c r="U91" s="372"/>
      <c r="V91" s="372"/>
      <c r="W91" s="372"/>
      <c r="X91" s="373"/>
    </row>
    <row r="92" spans="1:24" ht="15.75">
      <c r="A92" s="374"/>
      <c r="B92" s="374"/>
      <c r="C92" s="366"/>
      <c r="D92" s="367"/>
      <c r="E92" s="368"/>
      <c r="F92" s="366"/>
      <c r="G92" s="368"/>
      <c r="H92" s="259"/>
      <c r="I92" s="278"/>
      <c r="J92" s="366"/>
      <c r="K92" s="368"/>
      <c r="L92" s="262"/>
      <c r="M92" s="366"/>
      <c r="N92" s="368"/>
      <c r="O92" s="369"/>
      <c r="P92" s="370"/>
      <c r="Q92" s="366"/>
      <c r="R92" s="368"/>
      <c r="S92" s="371"/>
      <c r="T92" s="372"/>
      <c r="U92" s="372"/>
      <c r="V92" s="372"/>
      <c r="W92" s="372"/>
      <c r="X92" s="373"/>
    </row>
    <row r="93" spans="1:24" ht="15.75">
      <c r="A93" s="374"/>
      <c r="B93" s="374"/>
      <c r="C93" s="366"/>
      <c r="D93" s="367"/>
      <c r="E93" s="368"/>
      <c r="F93" s="366"/>
      <c r="G93" s="368"/>
      <c r="H93" s="259"/>
      <c r="I93" s="259"/>
      <c r="J93" s="366"/>
      <c r="K93" s="368"/>
      <c r="L93" s="262"/>
      <c r="M93" s="258"/>
      <c r="N93" s="263"/>
      <c r="O93" s="369"/>
      <c r="P93" s="370"/>
      <c r="Q93" s="366"/>
      <c r="R93" s="368"/>
      <c r="S93" s="371"/>
      <c r="T93" s="372"/>
      <c r="U93" s="372"/>
      <c r="V93" s="372"/>
      <c r="W93" s="372"/>
      <c r="X93" s="373"/>
    </row>
    <row r="94" spans="1:24" ht="15.75">
      <c r="A94" s="374"/>
      <c r="B94" s="374"/>
      <c r="C94" s="366"/>
      <c r="D94" s="367"/>
      <c r="E94" s="368"/>
      <c r="F94" s="258"/>
      <c r="G94" s="263"/>
      <c r="H94" s="259"/>
      <c r="I94" s="259"/>
      <c r="J94" s="366"/>
      <c r="K94" s="368"/>
      <c r="L94" s="262"/>
      <c r="M94" s="258"/>
      <c r="N94" s="263"/>
      <c r="O94" s="369"/>
      <c r="P94" s="370"/>
      <c r="Q94" s="258"/>
      <c r="R94" s="263"/>
      <c r="S94" s="371"/>
      <c r="T94" s="372"/>
      <c r="U94" s="372"/>
      <c r="V94" s="372"/>
      <c r="W94" s="372"/>
      <c r="X94" s="373"/>
    </row>
    <row r="95" spans="1:24" ht="15.75">
      <c r="A95" s="374"/>
      <c r="B95" s="374"/>
      <c r="C95" s="366"/>
      <c r="D95" s="367"/>
      <c r="E95" s="368"/>
      <c r="F95" s="258"/>
      <c r="G95" s="263"/>
      <c r="H95" s="259"/>
      <c r="I95" s="259"/>
      <c r="J95" s="366"/>
      <c r="K95" s="368"/>
      <c r="L95" s="262"/>
      <c r="M95" s="258"/>
      <c r="N95" s="263"/>
      <c r="O95" s="369"/>
      <c r="P95" s="370"/>
      <c r="Q95" s="258"/>
      <c r="R95" s="263"/>
      <c r="S95" s="371"/>
      <c r="T95" s="372"/>
      <c r="U95" s="372"/>
      <c r="V95" s="372"/>
      <c r="W95" s="372"/>
      <c r="X95" s="373"/>
    </row>
    <row r="96" spans="1:24" ht="15.75">
      <c r="A96" s="374"/>
      <c r="B96" s="374"/>
      <c r="C96" s="366"/>
      <c r="D96" s="367"/>
      <c r="E96" s="368"/>
      <c r="F96" s="258"/>
      <c r="G96" s="263"/>
      <c r="H96" s="259"/>
      <c r="I96" s="259"/>
      <c r="J96" s="366"/>
      <c r="K96" s="368"/>
      <c r="L96" s="262"/>
      <c r="M96" s="258"/>
      <c r="N96" s="263"/>
      <c r="O96" s="369"/>
      <c r="P96" s="370"/>
      <c r="Q96" s="258"/>
      <c r="R96" s="263"/>
      <c r="S96" s="371"/>
      <c r="T96" s="372"/>
      <c r="U96" s="372"/>
      <c r="V96" s="372"/>
      <c r="W96" s="372"/>
      <c r="X96" s="373"/>
    </row>
  </sheetData>
  <mergeCells count="586"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3"/>
  <sheetViews>
    <sheetView topLeftCell="F21" workbookViewId="0">
      <selection activeCell="G16" sqref="G16"/>
    </sheetView>
  </sheetViews>
  <sheetFormatPr defaultRowHeight="14.25"/>
  <cols>
    <col min="1" max="1" width="3.875" bestFit="1" customWidth="1"/>
    <col min="2" max="2" width="25.375" bestFit="1" customWidth="1"/>
    <col min="3" max="3" width="13.37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46" t="s">
        <v>575</v>
      </c>
      <c r="B1" s="446"/>
      <c r="C1" s="446"/>
      <c r="D1" s="446"/>
      <c r="E1" s="446"/>
      <c r="F1" s="446"/>
      <c r="G1" s="446"/>
    </row>
    <row r="2" spans="1:7" ht="20.25">
      <c r="A2" s="223">
        <v>1</v>
      </c>
      <c r="B2" s="224" t="s">
        <v>412</v>
      </c>
      <c r="C2" s="225" t="s">
        <v>3</v>
      </c>
      <c r="D2" s="224" t="s">
        <v>576</v>
      </c>
      <c r="E2" s="226" t="s">
        <v>577</v>
      </c>
      <c r="F2" s="224" t="s">
        <v>578</v>
      </c>
      <c r="G2" s="224" t="s">
        <v>579</v>
      </c>
    </row>
    <row r="3" spans="1:7" ht="18.75">
      <c r="A3" s="223">
        <v>2</v>
      </c>
      <c r="B3" s="225" t="s">
        <v>33</v>
      </c>
      <c r="C3" s="225" t="s">
        <v>580</v>
      </c>
      <c r="D3" s="227">
        <v>44569</v>
      </c>
      <c r="E3" s="228" t="s">
        <v>180</v>
      </c>
      <c r="F3" s="225" t="s">
        <v>37</v>
      </c>
      <c r="G3" s="225" t="s">
        <v>581</v>
      </c>
    </row>
    <row r="4" spans="1:7" ht="18.75">
      <c r="A4" s="223">
        <v>3</v>
      </c>
      <c r="B4" s="225" t="s">
        <v>14</v>
      </c>
      <c r="C4" s="225" t="s">
        <v>582</v>
      </c>
      <c r="D4" s="227">
        <v>44576</v>
      </c>
      <c r="E4" s="228" t="s">
        <v>180</v>
      </c>
      <c r="F4" s="225" t="s">
        <v>583</v>
      </c>
      <c r="G4" s="225" t="s">
        <v>584</v>
      </c>
    </row>
    <row r="5" spans="1:7" ht="18.75">
      <c r="A5" s="223">
        <v>4</v>
      </c>
      <c r="B5" s="225" t="s">
        <v>585</v>
      </c>
      <c r="C5" s="225" t="s">
        <v>586</v>
      </c>
      <c r="D5" s="227">
        <v>44581</v>
      </c>
      <c r="E5" s="228" t="s">
        <v>587</v>
      </c>
      <c r="F5" s="225" t="s">
        <v>588</v>
      </c>
      <c r="G5" s="225" t="s">
        <v>589</v>
      </c>
    </row>
    <row r="6" spans="1:7" ht="18.75">
      <c r="A6" s="223">
        <v>5</v>
      </c>
      <c r="B6" s="225" t="s">
        <v>14</v>
      </c>
      <c r="C6" s="225" t="s">
        <v>96</v>
      </c>
      <c r="D6" s="227">
        <v>44582</v>
      </c>
      <c r="E6" s="228" t="s">
        <v>590</v>
      </c>
      <c r="F6" s="225" t="s">
        <v>591</v>
      </c>
      <c r="G6" s="225" t="s">
        <v>592</v>
      </c>
    </row>
    <row r="7" spans="1:7" ht="18.75">
      <c r="A7" s="223">
        <v>6</v>
      </c>
      <c r="B7" s="225" t="s">
        <v>14</v>
      </c>
      <c r="C7" s="225" t="s">
        <v>593</v>
      </c>
      <c r="D7" s="227">
        <v>44583</v>
      </c>
      <c r="E7" s="228" t="s">
        <v>178</v>
      </c>
      <c r="F7" s="225" t="s">
        <v>594</v>
      </c>
      <c r="G7" s="225" t="s">
        <v>595</v>
      </c>
    </row>
    <row r="8" spans="1:7" ht="18.75">
      <c r="A8" s="223">
        <v>7</v>
      </c>
      <c r="B8" s="225" t="s">
        <v>16</v>
      </c>
      <c r="C8" s="225" t="s">
        <v>596</v>
      </c>
      <c r="D8" s="227">
        <v>44579</v>
      </c>
      <c r="E8" s="228" t="s">
        <v>590</v>
      </c>
      <c r="F8" s="225" t="s">
        <v>597</v>
      </c>
      <c r="G8" s="225" t="s">
        <v>598</v>
      </c>
    </row>
    <row r="9" spans="1:7" ht="18.75">
      <c r="A9" s="223">
        <v>8</v>
      </c>
      <c r="B9" s="225" t="s">
        <v>14</v>
      </c>
      <c r="C9" s="225" t="s">
        <v>599</v>
      </c>
      <c r="D9" s="227">
        <v>44569</v>
      </c>
      <c r="E9" s="228" t="s">
        <v>178</v>
      </c>
      <c r="F9" s="225" t="s">
        <v>59</v>
      </c>
      <c r="G9" s="225" t="s">
        <v>600</v>
      </c>
    </row>
    <row r="10" spans="1:7" ht="18.75">
      <c r="A10" s="223">
        <v>9</v>
      </c>
      <c r="B10" s="225" t="s">
        <v>14</v>
      </c>
      <c r="C10" s="229" t="s">
        <v>414</v>
      </c>
      <c r="D10" s="227">
        <v>44574</v>
      </c>
      <c r="E10" s="228" t="s">
        <v>601</v>
      </c>
      <c r="F10" s="225" t="s">
        <v>602</v>
      </c>
      <c r="G10" s="225" t="s">
        <v>603</v>
      </c>
    </row>
    <row r="11" spans="1:7" ht="18.75">
      <c r="A11" s="223">
        <v>10</v>
      </c>
      <c r="B11" s="225" t="s">
        <v>14</v>
      </c>
      <c r="C11" s="225" t="s">
        <v>604</v>
      </c>
      <c r="D11" s="227">
        <v>44078</v>
      </c>
      <c r="E11" s="228" t="s">
        <v>179</v>
      </c>
      <c r="F11" s="225" t="s">
        <v>605</v>
      </c>
      <c r="G11" s="225" t="s">
        <v>606</v>
      </c>
    </row>
    <row r="12" spans="1:7" ht="18.75">
      <c r="A12" s="223">
        <v>11</v>
      </c>
      <c r="B12" s="225" t="s">
        <v>26</v>
      </c>
      <c r="C12" s="225" t="s">
        <v>607</v>
      </c>
      <c r="D12" s="227">
        <v>44564</v>
      </c>
      <c r="E12" s="228" t="s">
        <v>175</v>
      </c>
      <c r="F12" s="225" t="s">
        <v>608</v>
      </c>
      <c r="G12" s="225" t="s">
        <v>609</v>
      </c>
    </row>
    <row r="13" spans="1:7" ht="18.75">
      <c r="A13" s="223">
        <v>12</v>
      </c>
      <c r="B13" s="225" t="s">
        <v>26</v>
      </c>
      <c r="C13" s="225" t="s">
        <v>610</v>
      </c>
      <c r="D13" s="227">
        <v>44568</v>
      </c>
      <c r="E13" s="228" t="s">
        <v>175</v>
      </c>
      <c r="F13" s="225" t="s">
        <v>611</v>
      </c>
      <c r="G13" s="225" t="s">
        <v>612</v>
      </c>
    </row>
    <row r="14" spans="1:7" ht="18.75">
      <c r="A14" s="223">
        <v>13</v>
      </c>
      <c r="B14" s="225" t="s">
        <v>33</v>
      </c>
      <c r="C14" s="225" t="s">
        <v>58</v>
      </c>
      <c r="D14" s="227">
        <v>44568</v>
      </c>
      <c r="E14" s="228" t="s">
        <v>178</v>
      </c>
      <c r="F14" s="225" t="s">
        <v>59</v>
      </c>
      <c r="G14" s="225" t="s">
        <v>613</v>
      </c>
    </row>
    <row r="15" spans="1:7" ht="18.75">
      <c r="A15" s="223">
        <v>14</v>
      </c>
      <c r="B15" s="225" t="s">
        <v>22</v>
      </c>
      <c r="C15" s="225" t="s">
        <v>614</v>
      </c>
      <c r="D15" s="227">
        <v>44581</v>
      </c>
      <c r="E15" s="228" t="s">
        <v>615</v>
      </c>
      <c r="F15" s="225" t="s">
        <v>616</v>
      </c>
      <c r="G15" s="225" t="s">
        <v>617</v>
      </c>
    </row>
    <row r="16" spans="1:7" ht="18.75">
      <c r="A16" s="223">
        <v>15</v>
      </c>
      <c r="B16" s="225" t="s">
        <v>14</v>
      </c>
      <c r="C16" s="225" t="s">
        <v>618</v>
      </c>
      <c r="D16" s="227">
        <v>44565</v>
      </c>
      <c r="E16" s="228" t="s">
        <v>175</v>
      </c>
      <c r="F16" s="225" t="s">
        <v>619</v>
      </c>
      <c r="G16" s="225" t="s">
        <v>620</v>
      </c>
    </row>
    <row r="17" spans="1:7" ht="18.75">
      <c r="A17" s="223">
        <v>16</v>
      </c>
      <c r="B17" s="225" t="s">
        <v>621</v>
      </c>
      <c r="C17" s="225" t="s">
        <v>622</v>
      </c>
      <c r="D17" s="227">
        <v>44580</v>
      </c>
      <c r="E17" s="228" t="s">
        <v>623</v>
      </c>
      <c r="F17" s="225" t="s">
        <v>624</v>
      </c>
      <c r="G17" s="225" t="s">
        <v>625</v>
      </c>
    </row>
    <row r="18" spans="1:7" ht="18.75">
      <c r="A18" s="223">
        <v>17</v>
      </c>
      <c r="B18" s="225" t="s">
        <v>26</v>
      </c>
      <c r="C18" s="225" t="s">
        <v>626</v>
      </c>
      <c r="D18" s="227">
        <v>44585</v>
      </c>
      <c r="E18" s="228" t="s">
        <v>627</v>
      </c>
      <c r="F18" s="225" t="s">
        <v>389</v>
      </c>
      <c r="G18" s="230" t="s">
        <v>628</v>
      </c>
    </row>
    <row r="19" spans="1:7" ht="18.75">
      <c r="A19" s="223">
        <v>18</v>
      </c>
      <c r="B19" s="225" t="s">
        <v>14</v>
      </c>
      <c r="C19" s="225" t="s">
        <v>618</v>
      </c>
      <c r="D19" s="227">
        <v>44579</v>
      </c>
      <c r="E19" s="228" t="s">
        <v>175</v>
      </c>
      <c r="F19" s="225" t="s">
        <v>619</v>
      </c>
      <c r="G19" s="231" t="s">
        <v>629</v>
      </c>
    </row>
    <row r="20" spans="1:7" ht="18.75">
      <c r="A20" s="223">
        <v>19</v>
      </c>
      <c r="B20" s="225" t="s">
        <v>26</v>
      </c>
      <c r="C20" s="225" t="s">
        <v>630</v>
      </c>
      <c r="D20" s="227">
        <v>44587</v>
      </c>
      <c r="E20" s="228" t="s">
        <v>627</v>
      </c>
      <c r="F20" s="225" t="s">
        <v>631</v>
      </c>
      <c r="G20" s="225" t="s">
        <v>632</v>
      </c>
    </row>
    <row r="21" spans="1:7" ht="18.75">
      <c r="A21" s="223">
        <v>20</v>
      </c>
      <c r="B21" s="225" t="s">
        <v>14</v>
      </c>
      <c r="C21" s="225" t="s">
        <v>633</v>
      </c>
      <c r="D21" s="227">
        <v>44925</v>
      </c>
      <c r="E21" s="228" t="s">
        <v>623</v>
      </c>
      <c r="F21" s="225" t="s">
        <v>634</v>
      </c>
      <c r="G21" s="225" t="s">
        <v>635</v>
      </c>
    </row>
    <row r="22" spans="1:7" ht="18.75">
      <c r="A22" s="223">
        <v>21</v>
      </c>
      <c r="B22" s="225" t="s">
        <v>14</v>
      </c>
      <c r="C22" s="225" t="s">
        <v>633</v>
      </c>
      <c r="D22" s="227">
        <v>44588</v>
      </c>
      <c r="E22" s="228" t="s">
        <v>623</v>
      </c>
      <c r="F22" s="225" t="s">
        <v>634</v>
      </c>
      <c r="G22" s="231" t="s">
        <v>581</v>
      </c>
    </row>
    <row r="23" spans="1:7" ht="18.75">
      <c r="A23" s="223">
        <v>22</v>
      </c>
      <c r="B23" s="225" t="s">
        <v>14</v>
      </c>
      <c r="C23" s="225" t="s">
        <v>50</v>
      </c>
      <c r="D23" s="227">
        <v>44588</v>
      </c>
      <c r="E23" s="228" t="s">
        <v>623</v>
      </c>
      <c r="F23" s="225" t="s">
        <v>634</v>
      </c>
      <c r="G23" s="225" t="s">
        <v>636</v>
      </c>
    </row>
    <row r="24" spans="1:7" ht="37.5">
      <c r="A24" s="223">
        <v>23</v>
      </c>
      <c r="B24" s="225" t="s">
        <v>26</v>
      </c>
      <c r="C24" s="225" t="s">
        <v>637</v>
      </c>
      <c r="D24" s="227">
        <v>44589</v>
      </c>
      <c r="E24" s="228" t="s">
        <v>627</v>
      </c>
      <c r="F24" s="225" t="s">
        <v>102</v>
      </c>
      <c r="G24" s="228" t="s">
        <v>638</v>
      </c>
    </row>
    <row r="25" spans="1:7" ht="18.75">
      <c r="A25" s="223">
        <v>24</v>
      </c>
      <c r="B25" s="225" t="s">
        <v>621</v>
      </c>
      <c r="C25" s="225" t="s">
        <v>622</v>
      </c>
      <c r="D25" s="227">
        <v>44592</v>
      </c>
      <c r="E25" s="228" t="s">
        <v>623</v>
      </c>
      <c r="F25" s="225" t="s">
        <v>624</v>
      </c>
      <c r="G25" s="228" t="s">
        <v>639</v>
      </c>
    </row>
    <row r="26" spans="1:7" ht="18.75">
      <c r="A26" s="223">
        <v>25</v>
      </c>
      <c r="B26" s="225" t="s">
        <v>26</v>
      </c>
      <c r="C26" s="225" t="s">
        <v>640</v>
      </c>
      <c r="D26" s="227">
        <v>44592</v>
      </c>
      <c r="E26" s="228" t="s">
        <v>641</v>
      </c>
      <c r="F26" s="225" t="s">
        <v>642</v>
      </c>
      <c r="G26" s="225" t="s">
        <v>643</v>
      </c>
    </row>
    <row r="27" spans="1:7" ht="18.75">
      <c r="A27" s="223">
        <v>26</v>
      </c>
      <c r="B27" s="225" t="s">
        <v>26</v>
      </c>
      <c r="C27" s="225" t="s">
        <v>630</v>
      </c>
      <c r="D27" s="227">
        <v>44592</v>
      </c>
      <c r="E27" s="228" t="s">
        <v>627</v>
      </c>
      <c r="F27" s="225" t="s">
        <v>631</v>
      </c>
      <c r="G27" s="232" t="s">
        <v>644</v>
      </c>
    </row>
    <row r="28" spans="1:7" ht="18.75">
      <c r="A28" s="223">
        <v>27</v>
      </c>
      <c r="B28" s="225" t="s">
        <v>645</v>
      </c>
      <c r="C28" s="225" t="s">
        <v>646</v>
      </c>
      <c r="D28" s="227">
        <v>44592</v>
      </c>
      <c r="E28" s="228" t="s">
        <v>623</v>
      </c>
      <c r="F28" s="225" t="s">
        <v>634</v>
      </c>
      <c r="G28" s="225" t="s">
        <v>647</v>
      </c>
    </row>
    <row r="29" spans="1:7" ht="18.75">
      <c r="A29" s="223">
        <v>28</v>
      </c>
      <c r="B29" s="225" t="s">
        <v>26</v>
      </c>
      <c r="C29" s="225" t="s">
        <v>648</v>
      </c>
      <c r="D29" s="227">
        <v>44592</v>
      </c>
      <c r="E29" s="228" t="s">
        <v>179</v>
      </c>
      <c r="F29" s="225" t="s">
        <v>100</v>
      </c>
      <c r="G29" s="228" t="s">
        <v>649</v>
      </c>
    </row>
    <row r="30" spans="1:7" ht="18.75">
      <c r="A30" s="223">
        <v>29</v>
      </c>
      <c r="B30" s="225" t="s">
        <v>621</v>
      </c>
      <c r="C30" s="225" t="s">
        <v>650</v>
      </c>
      <c r="D30" s="227">
        <v>44592</v>
      </c>
      <c r="E30" s="228" t="s">
        <v>179</v>
      </c>
      <c r="F30" s="225" t="s">
        <v>605</v>
      </c>
      <c r="G30" s="225" t="s">
        <v>651</v>
      </c>
    </row>
    <row r="31" spans="1:7" ht="18.75">
      <c r="A31" s="223">
        <v>30</v>
      </c>
      <c r="B31" s="225" t="s">
        <v>14</v>
      </c>
      <c r="C31" s="225" t="s">
        <v>652</v>
      </c>
      <c r="D31" s="227">
        <v>44589</v>
      </c>
      <c r="E31" s="228" t="s">
        <v>587</v>
      </c>
      <c r="F31" s="225" t="s">
        <v>597</v>
      </c>
      <c r="G31" s="225" t="s">
        <v>653</v>
      </c>
    </row>
    <row r="32" spans="1:7" ht="18.75">
      <c r="A32" s="223">
        <v>31</v>
      </c>
      <c r="B32" s="225" t="s">
        <v>654</v>
      </c>
      <c r="C32" s="225" t="s">
        <v>655</v>
      </c>
      <c r="D32" s="227">
        <v>44595</v>
      </c>
      <c r="E32" s="228" t="s">
        <v>627</v>
      </c>
      <c r="F32" s="225" t="s">
        <v>631</v>
      </c>
      <c r="G32" s="225" t="s">
        <v>656</v>
      </c>
    </row>
    <row r="33" spans="1:7" ht="18.75">
      <c r="A33" s="223">
        <v>32</v>
      </c>
      <c r="B33" s="225" t="s">
        <v>657</v>
      </c>
      <c r="C33" s="225" t="s">
        <v>658</v>
      </c>
      <c r="D33" s="227">
        <v>44595</v>
      </c>
      <c r="E33" s="228" t="s">
        <v>587</v>
      </c>
      <c r="F33" s="225" t="s">
        <v>102</v>
      </c>
      <c r="G33" s="230" t="s">
        <v>628</v>
      </c>
    </row>
    <row r="34" spans="1:7" ht="18.75">
      <c r="A34" s="223">
        <v>33</v>
      </c>
      <c r="B34" s="225" t="s">
        <v>26</v>
      </c>
      <c r="C34" s="225" t="s">
        <v>659</v>
      </c>
      <c r="D34" s="227">
        <v>44596</v>
      </c>
      <c r="E34" s="228" t="s">
        <v>627</v>
      </c>
      <c r="F34" s="225" t="s">
        <v>660</v>
      </c>
      <c r="G34" s="230" t="s">
        <v>628</v>
      </c>
    </row>
    <row r="35" spans="1:7" ht="18.75">
      <c r="A35" s="223">
        <v>34</v>
      </c>
      <c r="B35" s="225" t="s">
        <v>661</v>
      </c>
      <c r="C35" s="225" t="s">
        <v>662</v>
      </c>
      <c r="D35" s="227">
        <v>44596</v>
      </c>
      <c r="E35" s="228" t="s">
        <v>627</v>
      </c>
      <c r="F35" s="225" t="s">
        <v>663</v>
      </c>
      <c r="G35" s="230" t="s">
        <v>628</v>
      </c>
    </row>
    <row r="36" spans="1:7" ht="18.75">
      <c r="A36" s="223">
        <v>35</v>
      </c>
      <c r="B36" s="225" t="s">
        <v>9</v>
      </c>
      <c r="C36" s="225" t="s">
        <v>664</v>
      </c>
      <c r="D36" s="227">
        <v>44599</v>
      </c>
      <c r="E36" s="228" t="s">
        <v>665</v>
      </c>
      <c r="F36" s="225" t="s">
        <v>322</v>
      </c>
      <c r="G36" s="230" t="s">
        <v>628</v>
      </c>
    </row>
    <row r="37" spans="1:7" ht="18.75">
      <c r="A37" s="223">
        <v>36</v>
      </c>
      <c r="B37" s="225" t="s">
        <v>14</v>
      </c>
      <c r="C37" s="225" t="s">
        <v>666</v>
      </c>
      <c r="D37" s="227">
        <v>44599</v>
      </c>
      <c r="E37" s="228" t="s">
        <v>665</v>
      </c>
      <c r="F37" s="225" t="s">
        <v>322</v>
      </c>
      <c r="G37" s="230" t="s">
        <v>628</v>
      </c>
    </row>
    <row r="38" spans="1:7" ht="18.75">
      <c r="A38" s="223">
        <v>37</v>
      </c>
      <c r="B38" s="225" t="s">
        <v>667</v>
      </c>
      <c r="C38" s="225" t="s">
        <v>668</v>
      </c>
      <c r="D38" s="225" t="s">
        <v>669</v>
      </c>
      <c r="E38" s="228" t="s">
        <v>179</v>
      </c>
      <c r="F38" s="225" t="s">
        <v>670</v>
      </c>
      <c r="G38" s="230" t="s">
        <v>628</v>
      </c>
    </row>
    <row r="39" spans="1:7" ht="18.75">
      <c r="A39" s="223">
        <v>38</v>
      </c>
      <c r="B39" s="225" t="s">
        <v>14</v>
      </c>
      <c r="C39" s="225" t="s">
        <v>671</v>
      </c>
      <c r="D39" s="227">
        <v>44599</v>
      </c>
      <c r="E39" s="228" t="s">
        <v>627</v>
      </c>
      <c r="F39" s="225" t="s">
        <v>616</v>
      </c>
      <c r="G39" s="230" t="s">
        <v>628</v>
      </c>
    </row>
    <row r="40" spans="1:7" ht="18.75">
      <c r="A40" s="223">
        <v>39</v>
      </c>
      <c r="B40" s="225" t="s">
        <v>672</v>
      </c>
      <c r="C40" s="225" t="s">
        <v>673</v>
      </c>
      <c r="D40" s="227">
        <v>44600</v>
      </c>
      <c r="E40" s="228" t="s">
        <v>623</v>
      </c>
      <c r="F40" s="225" t="s">
        <v>45</v>
      </c>
      <c r="G40" s="225" t="s">
        <v>674</v>
      </c>
    </row>
    <row r="41" spans="1:7" ht="18.75">
      <c r="A41" s="223">
        <v>40</v>
      </c>
      <c r="B41" s="225" t="s">
        <v>645</v>
      </c>
      <c r="C41" s="225" t="s">
        <v>675</v>
      </c>
      <c r="D41" s="227">
        <v>44602</v>
      </c>
      <c r="E41" s="228" t="s">
        <v>587</v>
      </c>
      <c r="F41" s="225" t="s">
        <v>597</v>
      </c>
      <c r="G41" s="225" t="s">
        <v>676</v>
      </c>
    </row>
    <row r="42" spans="1:7" ht="18.75">
      <c r="A42" s="223">
        <v>41</v>
      </c>
      <c r="B42" s="225" t="s">
        <v>33</v>
      </c>
      <c r="C42" s="225" t="s">
        <v>677</v>
      </c>
      <c r="D42" s="227">
        <v>44603</v>
      </c>
      <c r="E42" s="228" t="s">
        <v>178</v>
      </c>
      <c r="F42" s="225" t="s">
        <v>597</v>
      </c>
      <c r="G42" s="230" t="s">
        <v>628</v>
      </c>
    </row>
    <row r="43" spans="1:7" ht="18.75">
      <c r="A43" s="223">
        <v>42</v>
      </c>
      <c r="B43" s="225" t="s">
        <v>14</v>
      </c>
      <c r="C43" s="225" t="s">
        <v>678</v>
      </c>
      <c r="D43" s="227">
        <v>44606</v>
      </c>
      <c r="E43" s="228" t="s">
        <v>623</v>
      </c>
      <c r="F43" s="225" t="s">
        <v>611</v>
      </c>
      <c r="G43" s="230" t="s">
        <v>628</v>
      </c>
    </row>
    <row r="44" spans="1:7" ht="18.75">
      <c r="A44" s="223">
        <v>43</v>
      </c>
      <c r="B44" s="225" t="s">
        <v>645</v>
      </c>
      <c r="C44" s="225" t="s">
        <v>679</v>
      </c>
      <c r="D44" s="227">
        <v>44608</v>
      </c>
      <c r="E44" s="228" t="s">
        <v>175</v>
      </c>
      <c r="F44" s="225" t="s">
        <v>597</v>
      </c>
      <c r="G44" s="230" t="s">
        <v>628</v>
      </c>
    </row>
    <row r="45" spans="1:7" ht="18.75">
      <c r="A45" s="223">
        <v>44</v>
      </c>
      <c r="B45" s="225" t="s">
        <v>14</v>
      </c>
      <c r="C45" s="225" t="s">
        <v>652</v>
      </c>
      <c r="D45" s="227">
        <v>44608</v>
      </c>
      <c r="E45" s="228" t="s">
        <v>680</v>
      </c>
      <c r="F45" s="225" t="s">
        <v>597</v>
      </c>
      <c r="G45" s="230" t="s">
        <v>628</v>
      </c>
    </row>
    <row r="46" spans="1:7" ht="18.75">
      <c r="A46" s="223">
        <v>45</v>
      </c>
      <c r="B46" s="225" t="s">
        <v>14</v>
      </c>
      <c r="C46" s="225" t="s">
        <v>681</v>
      </c>
      <c r="D46" s="227">
        <v>44606</v>
      </c>
      <c r="E46" s="228" t="s">
        <v>623</v>
      </c>
      <c r="F46" s="225" t="s">
        <v>682</v>
      </c>
      <c r="G46" s="230" t="s">
        <v>628</v>
      </c>
    </row>
    <row r="47" spans="1:7" ht="18.75">
      <c r="A47" s="223">
        <v>46</v>
      </c>
      <c r="B47" s="225" t="s">
        <v>645</v>
      </c>
      <c r="C47" s="225" t="s">
        <v>646</v>
      </c>
      <c r="D47" s="227">
        <v>44606</v>
      </c>
      <c r="E47" s="228" t="s">
        <v>623</v>
      </c>
      <c r="F47" s="225" t="s">
        <v>683</v>
      </c>
      <c r="G47" s="230" t="s">
        <v>628</v>
      </c>
    </row>
    <row r="48" spans="1:7" ht="18.75">
      <c r="A48" s="223">
        <v>47</v>
      </c>
      <c r="B48" s="225" t="s">
        <v>684</v>
      </c>
      <c r="C48" s="225" t="s">
        <v>685</v>
      </c>
      <c r="D48" s="227">
        <v>44607</v>
      </c>
      <c r="E48" s="228" t="s">
        <v>686</v>
      </c>
      <c r="F48" s="225" t="s">
        <v>116</v>
      </c>
      <c r="G48" s="228" t="s">
        <v>687</v>
      </c>
    </row>
    <row r="49" spans="1:7" ht="18.75">
      <c r="A49" s="223">
        <v>48</v>
      </c>
      <c r="B49" s="225" t="s">
        <v>621</v>
      </c>
      <c r="C49" s="225" t="s">
        <v>688</v>
      </c>
      <c r="D49" s="227">
        <v>44608</v>
      </c>
      <c r="E49" s="228" t="s">
        <v>665</v>
      </c>
      <c r="F49" s="225" t="s">
        <v>689</v>
      </c>
      <c r="G49" s="230" t="s">
        <v>628</v>
      </c>
    </row>
    <row r="50" spans="1:7" ht="18.75">
      <c r="A50" s="223">
        <v>49</v>
      </c>
      <c r="B50" s="225" t="s">
        <v>33</v>
      </c>
      <c r="C50" s="225" t="s">
        <v>690</v>
      </c>
      <c r="D50" s="227">
        <v>44609</v>
      </c>
      <c r="E50" s="228" t="s">
        <v>623</v>
      </c>
      <c r="F50" s="225" t="s">
        <v>691</v>
      </c>
      <c r="G50" s="230" t="s">
        <v>628</v>
      </c>
    </row>
    <row r="51" spans="1:7" ht="18.75">
      <c r="A51" s="223">
        <v>50</v>
      </c>
      <c r="B51" s="225" t="s">
        <v>621</v>
      </c>
      <c r="C51" s="225" t="s">
        <v>692</v>
      </c>
      <c r="D51" s="227">
        <v>44613</v>
      </c>
      <c r="E51" s="228" t="s">
        <v>680</v>
      </c>
      <c r="F51" s="225" t="s">
        <v>608</v>
      </c>
      <c r="G51" s="230" t="s">
        <v>628</v>
      </c>
    </row>
    <row r="52" spans="1:7" ht="18.75">
      <c r="A52" s="223">
        <v>51</v>
      </c>
      <c r="B52" s="225" t="s">
        <v>645</v>
      </c>
      <c r="C52" s="225" t="s">
        <v>693</v>
      </c>
      <c r="D52" s="227">
        <v>44615</v>
      </c>
      <c r="E52" s="228" t="s">
        <v>627</v>
      </c>
      <c r="F52" s="225" t="s">
        <v>53</v>
      </c>
      <c r="G52" s="231" t="s">
        <v>694</v>
      </c>
    </row>
    <row r="53" spans="1:7" ht="18.75">
      <c r="A53" s="223">
        <v>52</v>
      </c>
      <c r="B53" s="225" t="s">
        <v>585</v>
      </c>
      <c r="C53" s="225" t="s">
        <v>695</v>
      </c>
      <c r="D53" s="227">
        <v>44635</v>
      </c>
      <c r="E53" s="228" t="s">
        <v>179</v>
      </c>
      <c r="F53" s="225" t="s">
        <v>634</v>
      </c>
      <c r="G53" s="225" t="s">
        <v>696</v>
      </c>
    </row>
    <row r="54" spans="1:7" ht="18.75">
      <c r="A54" s="223">
        <v>53</v>
      </c>
      <c r="B54" s="225" t="s">
        <v>14</v>
      </c>
      <c r="C54" s="225" t="s">
        <v>697</v>
      </c>
      <c r="D54" s="227">
        <v>44634</v>
      </c>
      <c r="E54" s="228" t="s">
        <v>698</v>
      </c>
      <c r="F54" s="225" t="s">
        <v>699</v>
      </c>
      <c r="G54" s="225" t="s">
        <v>700</v>
      </c>
    </row>
    <row r="55" spans="1:7" ht="18.75">
      <c r="A55" s="223">
        <v>54</v>
      </c>
      <c r="B55" s="225" t="s">
        <v>14</v>
      </c>
      <c r="C55" s="225" t="s">
        <v>701</v>
      </c>
      <c r="D55" s="227">
        <v>44630</v>
      </c>
      <c r="E55" s="228" t="s">
        <v>179</v>
      </c>
      <c r="F55" s="225" t="s">
        <v>605</v>
      </c>
      <c r="G55" s="225" t="s">
        <v>702</v>
      </c>
    </row>
    <row r="56" spans="1:7" ht="18.75">
      <c r="A56" s="223">
        <v>55</v>
      </c>
      <c r="B56" s="225" t="s">
        <v>14</v>
      </c>
      <c r="C56" s="225" t="s">
        <v>703</v>
      </c>
      <c r="D56" s="227">
        <v>44635</v>
      </c>
      <c r="E56" s="228" t="s">
        <v>178</v>
      </c>
      <c r="F56" s="225" t="s">
        <v>110</v>
      </c>
      <c r="G56" s="225" t="s">
        <v>704</v>
      </c>
    </row>
    <row r="57" spans="1:7" ht="18.75">
      <c r="A57" s="223">
        <v>56</v>
      </c>
      <c r="B57" s="225" t="s">
        <v>585</v>
      </c>
      <c r="C57" s="225" t="s">
        <v>695</v>
      </c>
      <c r="D57" s="227">
        <v>44643</v>
      </c>
      <c r="E57" s="228" t="s">
        <v>179</v>
      </c>
      <c r="F57" s="225" t="s">
        <v>634</v>
      </c>
      <c r="G57" s="225" t="s">
        <v>705</v>
      </c>
    </row>
    <row r="58" spans="1:7" ht="18.75">
      <c r="A58" s="223">
        <v>57</v>
      </c>
      <c r="B58" s="225" t="s">
        <v>645</v>
      </c>
      <c r="C58" s="225" t="s">
        <v>706</v>
      </c>
      <c r="D58" s="227">
        <v>44645</v>
      </c>
      <c r="E58" s="228" t="s">
        <v>623</v>
      </c>
      <c r="F58" s="225" t="s">
        <v>707</v>
      </c>
      <c r="G58" s="225" t="s">
        <v>708</v>
      </c>
    </row>
    <row r="59" spans="1:7" ht="18.75">
      <c r="A59" s="223">
        <v>58</v>
      </c>
      <c r="B59" s="225" t="s">
        <v>672</v>
      </c>
      <c r="C59" s="225" t="s">
        <v>709</v>
      </c>
      <c r="D59" s="227">
        <v>44650</v>
      </c>
      <c r="E59" s="228" t="s">
        <v>623</v>
      </c>
      <c r="F59" s="225" t="s">
        <v>624</v>
      </c>
      <c r="G59" s="225" t="s">
        <v>710</v>
      </c>
    </row>
    <row r="60" spans="1:7" ht="18.75">
      <c r="A60" s="223">
        <v>59</v>
      </c>
      <c r="B60" s="225" t="s">
        <v>18</v>
      </c>
      <c r="C60" s="225" t="s">
        <v>711</v>
      </c>
      <c r="D60" s="227">
        <v>44657</v>
      </c>
      <c r="E60" s="228" t="s">
        <v>374</v>
      </c>
      <c r="F60" s="225" t="s">
        <v>712</v>
      </c>
      <c r="G60" s="230" t="s">
        <v>628</v>
      </c>
    </row>
    <row r="61" spans="1:7" ht="18.75">
      <c r="A61" s="223">
        <v>60</v>
      </c>
      <c r="B61" s="225" t="s">
        <v>18</v>
      </c>
      <c r="C61" s="225" t="s">
        <v>713</v>
      </c>
      <c r="D61" s="227">
        <v>44657</v>
      </c>
      <c r="E61" s="228" t="s">
        <v>374</v>
      </c>
      <c r="F61" s="225" t="s">
        <v>712</v>
      </c>
      <c r="G61" s="230" t="s">
        <v>628</v>
      </c>
    </row>
    <row r="62" spans="1:7" ht="18.75">
      <c r="A62" s="223">
        <v>61</v>
      </c>
      <c r="B62" s="225" t="s">
        <v>18</v>
      </c>
      <c r="C62" s="225" t="s">
        <v>711</v>
      </c>
      <c r="D62" s="227">
        <v>44659</v>
      </c>
      <c r="E62" s="228" t="s">
        <v>374</v>
      </c>
      <c r="F62" s="225" t="s">
        <v>714</v>
      </c>
      <c r="G62" s="233" t="s">
        <v>715</v>
      </c>
    </row>
    <row r="63" spans="1:7" ht="18.75">
      <c r="A63" s="223">
        <v>62</v>
      </c>
      <c r="B63" s="225" t="s">
        <v>14</v>
      </c>
      <c r="C63" s="225" t="s">
        <v>618</v>
      </c>
      <c r="D63" s="227">
        <v>44664</v>
      </c>
      <c r="E63" s="228" t="s">
        <v>716</v>
      </c>
      <c r="F63" s="225" t="s">
        <v>45</v>
      </c>
      <c r="G63" s="225" t="s">
        <v>717</v>
      </c>
    </row>
    <row r="64" spans="1:7" ht="18.75">
      <c r="A64" s="223">
        <v>63</v>
      </c>
      <c r="B64" s="225" t="s">
        <v>14</v>
      </c>
      <c r="C64" s="225" t="s">
        <v>718</v>
      </c>
      <c r="D64" s="227">
        <v>44700</v>
      </c>
      <c r="E64" s="228" t="s">
        <v>716</v>
      </c>
      <c r="F64" s="225" t="s">
        <v>682</v>
      </c>
      <c r="G64" s="225" t="s">
        <v>719</v>
      </c>
    </row>
    <row r="65" spans="1:7" ht="18.75">
      <c r="A65" s="223">
        <v>64</v>
      </c>
      <c r="B65" s="225" t="s">
        <v>14</v>
      </c>
      <c r="C65" s="225" t="s">
        <v>720</v>
      </c>
      <c r="D65" s="227">
        <v>44700</v>
      </c>
      <c r="E65" s="228" t="s">
        <v>623</v>
      </c>
      <c r="F65" s="225" t="s">
        <v>611</v>
      </c>
      <c r="G65" s="225" t="s">
        <v>721</v>
      </c>
    </row>
    <row r="66" spans="1:7" ht="18.75">
      <c r="A66" s="223">
        <v>65</v>
      </c>
      <c r="B66" s="225" t="s">
        <v>621</v>
      </c>
      <c r="C66" s="225" t="s">
        <v>703</v>
      </c>
      <c r="D66" s="227">
        <v>44700</v>
      </c>
      <c r="E66" s="228" t="s">
        <v>178</v>
      </c>
      <c r="F66" s="225" t="s">
        <v>110</v>
      </c>
      <c r="G66" s="225" t="s">
        <v>722</v>
      </c>
    </row>
    <row r="67" spans="1:7" ht="18.75">
      <c r="A67" s="223">
        <v>66</v>
      </c>
      <c r="B67" s="225" t="s">
        <v>621</v>
      </c>
      <c r="C67" s="225" t="s">
        <v>723</v>
      </c>
      <c r="D67" s="227">
        <v>44701</v>
      </c>
      <c r="E67" s="228" t="s">
        <v>665</v>
      </c>
      <c r="F67" s="225" t="s">
        <v>53</v>
      </c>
      <c r="G67" s="228" t="s">
        <v>724</v>
      </c>
    </row>
    <row r="68" spans="1:7" ht="18.75">
      <c r="A68" s="223">
        <v>67</v>
      </c>
      <c r="B68" s="225" t="s">
        <v>621</v>
      </c>
      <c r="C68" s="225" t="s">
        <v>725</v>
      </c>
      <c r="D68" s="227">
        <v>44712</v>
      </c>
      <c r="E68" s="228" t="s">
        <v>680</v>
      </c>
      <c r="F68" s="225" t="s">
        <v>53</v>
      </c>
      <c r="G68" s="225" t="s">
        <v>726</v>
      </c>
    </row>
    <row r="69" spans="1:7" ht="18.75">
      <c r="A69" s="223">
        <v>68</v>
      </c>
      <c r="B69" s="225" t="s">
        <v>621</v>
      </c>
      <c r="C69" s="225" t="s">
        <v>727</v>
      </c>
      <c r="D69" s="227">
        <v>44712</v>
      </c>
      <c r="E69" s="228" t="s">
        <v>665</v>
      </c>
      <c r="F69" s="225" t="s">
        <v>691</v>
      </c>
      <c r="G69" s="230" t="s">
        <v>628</v>
      </c>
    </row>
    <row r="70" spans="1:7" ht="18.75">
      <c r="A70" s="223">
        <v>69</v>
      </c>
      <c r="B70" s="225" t="s">
        <v>18</v>
      </c>
      <c r="C70" s="225" t="s">
        <v>728</v>
      </c>
      <c r="D70" s="227">
        <v>44721</v>
      </c>
      <c r="E70" s="228" t="s">
        <v>374</v>
      </c>
      <c r="F70" s="225" t="s">
        <v>605</v>
      </c>
      <c r="G70" s="230" t="s">
        <v>628</v>
      </c>
    </row>
    <row r="71" spans="1:7" ht="18.75">
      <c r="A71" s="223">
        <v>70</v>
      </c>
      <c r="B71" s="225" t="s">
        <v>621</v>
      </c>
      <c r="C71" s="225" t="s">
        <v>729</v>
      </c>
      <c r="D71" s="227">
        <v>44732</v>
      </c>
      <c r="E71" s="228" t="s">
        <v>374</v>
      </c>
      <c r="F71" s="225" t="s">
        <v>634</v>
      </c>
      <c r="G71" s="225" t="s">
        <v>730</v>
      </c>
    </row>
    <row r="72" spans="1:7" ht="18.75">
      <c r="A72" s="223">
        <v>71</v>
      </c>
      <c r="B72" s="225" t="s">
        <v>645</v>
      </c>
      <c r="C72" s="225" t="s">
        <v>706</v>
      </c>
      <c r="D72" s="227">
        <v>44747</v>
      </c>
      <c r="E72" s="228" t="s">
        <v>623</v>
      </c>
      <c r="F72" s="225" t="s">
        <v>53</v>
      </c>
      <c r="G72" s="225" t="s">
        <v>731</v>
      </c>
    </row>
    <row r="73" spans="1:7" ht="18.75">
      <c r="A73" s="223">
        <v>72</v>
      </c>
      <c r="B73" s="225" t="s">
        <v>585</v>
      </c>
      <c r="C73" s="225" t="s">
        <v>732</v>
      </c>
      <c r="D73" s="227">
        <v>44746</v>
      </c>
      <c r="E73" s="228" t="s">
        <v>627</v>
      </c>
      <c r="F73" s="225" t="s">
        <v>80</v>
      </c>
      <c r="G73" s="225" t="s">
        <v>733</v>
      </c>
    </row>
    <row r="74" spans="1:7" ht="18.75">
      <c r="A74" s="223">
        <v>73</v>
      </c>
      <c r="B74" s="225" t="s">
        <v>172</v>
      </c>
      <c r="C74" s="225" t="s">
        <v>734</v>
      </c>
      <c r="D74" s="227">
        <v>44749</v>
      </c>
      <c r="E74" s="228" t="s">
        <v>179</v>
      </c>
      <c r="F74" s="225" t="s">
        <v>53</v>
      </c>
      <c r="G74" s="225" t="s">
        <v>735</v>
      </c>
    </row>
    <row r="75" spans="1:7" ht="18.75">
      <c r="A75" s="223">
        <v>74</v>
      </c>
      <c r="B75" s="225" t="s">
        <v>621</v>
      </c>
      <c r="C75" s="225" t="s">
        <v>736</v>
      </c>
      <c r="D75" s="227">
        <v>44747</v>
      </c>
      <c r="E75" s="228" t="s">
        <v>179</v>
      </c>
      <c r="F75" s="225" t="s">
        <v>737</v>
      </c>
      <c r="G75" s="225" t="s">
        <v>738</v>
      </c>
    </row>
    <row r="76" spans="1:7" ht="18.75">
      <c r="A76" s="223">
        <v>75</v>
      </c>
      <c r="B76" s="225" t="s">
        <v>621</v>
      </c>
      <c r="C76" s="225" t="s">
        <v>125</v>
      </c>
      <c r="D76" s="227">
        <v>44754</v>
      </c>
      <c r="E76" s="228" t="s">
        <v>179</v>
      </c>
      <c r="F76" s="225" t="s">
        <v>608</v>
      </c>
      <c r="G76" s="234" t="s">
        <v>739</v>
      </c>
    </row>
    <row r="77" spans="1:7" ht="18.75">
      <c r="A77" s="223">
        <v>76</v>
      </c>
      <c r="B77" s="225" t="s">
        <v>621</v>
      </c>
      <c r="C77" s="225" t="s">
        <v>127</v>
      </c>
      <c r="D77" s="227">
        <v>44754</v>
      </c>
      <c r="E77" s="228" t="s">
        <v>179</v>
      </c>
      <c r="F77" s="225" t="s">
        <v>597</v>
      </c>
      <c r="G77" s="234" t="s">
        <v>740</v>
      </c>
    </row>
    <row r="78" spans="1:7" ht="18.75">
      <c r="A78" s="223">
        <v>77</v>
      </c>
      <c r="B78" s="225" t="s">
        <v>621</v>
      </c>
      <c r="C78" s="225" t="s">
        <v>124</v>
      </c>
      <c r="D78" s="227">
        <v>44754</v>
      </c>
      <c r="E78" s="228" t="s">
        <v>179</v>
      </c>
      <c r="F78" s="225" t="s">
        <v>634</v>
      </c>
      <c r="G78" s="234" t="s">
        <v>741</v>
      </c>
    </row>
    <row r="79" spans="1:7" ht="18.75">
      <c r="A79" s="223">
        <v>78</v>
      </c>
      <c r="B79" s="225" t="s">
        <v>621</v>
      </c>
      <c r="C79" s="225" t="s">
        <v>49</v>
      </c>
      <c r="D79" s="227">
        <v>44755</v>
      </c>
      <c r="E79" s="228" t="s">
        <v>623</v>
      </c>
      <c r="F79" s="225" t="s">
        <v>597</v>
      </c>
      <c r="G79" s="234" t="s">
        <v>742</v>
      </c>
    </row>
    <row r="80" spans="1:7" ht="18.75">
      <c r="A80" s="223">
        <v>79</v>
      </c>
      <c r="B80" s="225" t="s">
        <v>621</v>
      </c>
      <c r="C80" s="225" t="s">
        <v>743</v>
      </c>
      <c r="D80" s="227">
        <v>44755</v>
      </c>
      <c r="E80" s="228" t="s">
        <v>623</v>
      </c>
      <c r="F80" s="225" t="s">
        <v>597</v>
      </c>
      <c r="G80" s="230" t="s">
        <v>628</v>
      </c>
    </row>
    <row r="81" spans="1:7" ht="18.75">
      <c r="A81" s="223">
        <v>80</v>
      </c>
      <c r="B81" s="225" t="s">
        <v>18</v>
      </c>
      <c r="C81" s="225" t="s">
        <v>744</v>
      </c>
      <c r="D81" s="227">
        <v>44755</v>
      </c>
      <c r="E81" s="228" t="s">
        <v>374</v>
      </c>
      <c r="F81" s="225" t="s">
        <v>597</v>
      </c>
      <c r="G81" s="230" t="s">
        <v>628</v>
      </c>
    </row>
    <row r="82" spans="1:7" ht="18.75">
      <c r="A82" s="223">
        <v>81</v>
      </c>
      <c r="B82" s="225" t="s">
        <v>18</v>
      </c>
      <c r="C82" s="225" t="s">
        <v>745</v>
      </c>
      <c r="D82" s="227">
        <v>44755</v>
      </c>
      <c r="E82" s="228" t="s">
        <v>179</v>
      </c>
      <c r="F82" s="225" t="s">
        <v>597</v>
      </c>
      <c r="G82" s="234" t="s">
        <v>746</v>
      </c>
    </row>
    <row r="83" spans="1:7" ht="18.75">
      <c r="A83" s="223">
        <v>82</v>
      </c>
      <c r="B83" s="225" t="s">
        <v>14</v>
      </c>
      <c r="C83" s="225" t="s">
        <v>720</v>
      </c>
      <c r="D83" s="227">
        <v>44755</v>
      </c>
      <c r="E83" s="228" t="s">
        <v>623</v>
      </c>
      <c r="F83" s="225" t="s">
        <v>682</v>
      </c>
      <c r="G83" s="230" t="s">
        <v>628</v>
      </c>
    </row>
    <row r="84" spans="1:7" ht="18.75">
      <c r="A84" s="223">
        <v>83</v>
      </c>
      <c r="B84" s="225" t="s">
        <v>18</v>
      </c>
      <c r="C84" s="225" t="s">
        <v>711</v>
      </c>
      <c r="D84" s="227">
        <v>44755</v>
      </c>
      <c r="E84" s="228" t="s">
        <v>747</v>
      </c>
      <c r="F84" s="225" t="s">
        <v>597</v>
      </c>
      <c r="G84" s="230" t="s">
        <v>628</v>
      </c>
    </row>
    <row r="85" spans="1:7" ht="18.75">
      <c r="A85" s="223">
        <v>84</v>
      </c>
      <c r="B85" s="225" t="s">
        <v>14</v>
      </c>
      <c r="C85" s="225" t="s">
        <v>748</v>
      </c>
      <c r="D85" s="227">
        <v>44755</v>
      </c>
      <c r="E85" s="228" t="s">
        <v>623</v>
      </c>
      <c r="F85" s="225" t="s">
        <v>749</v>
      </c>
      <c r="G85" s="230" t="s">
        <v>628</v>
      </c>
    </row>
    <row r="86" spans="1:7" ht="18.75">
      <c r="A86" s="223">
        <v>85</v>
      </c>
      <c r="B86" s="225" t="s">
        <v>14</v>
      </c>
      <c r="C86" s="225" t="s">
        <v>750</v>
      </c>
      <c r="D86" s="227">
        <v>44756</v>
      </c>
      <c r="E86" s="228" t="s">
        <v>179</v>
      </c>
      <c r="F86" s="225" t="s">
        <v>605</v>
      </c>
      <c r="G86" s="225" t="s">
        <v>751</v>
      </c>
    </row>
    <row r="87" spans="1:7" ht="18.75">
      <c r="A87" s="223">
        <v>86</v>
      </c>
      <c r="B87" s="225" t="s">
        <v>14</v>
      </c>
      <c r="C87" s="225" t="s">
        <v>593</v>
      </c>
      <c r="D87" s="227">
        <v>44761</v>
      </c>
      <c r="E87" s="228" t="s">
        <v>178</v>
      </c>
      <c r="F87" s="225" t="s">
        <v>608</v>
      </c>
      <c r="G87" s="230" t="s">
        <v>628</v>
      </c>
    </row>
    <row r="88" spans="1:7" ht="18.75">
      <c r="A88" s="223">
        <v>87</v>
      </c>
      <c r="B88" s="225" t="s">
        <v>14</v>
      </c>
      <c r="C88" s="225" t="s">
        <v>752</v>
      </c>
      <c r="D88" s="227">
        <v>44762</v>
      </c>
      <c r="E88" s="228" t="s">
        <v>175</v>
      </c>
      <c r="F88" s="225" t="s">
        <v>611</v>
      </c>
      <c r="G88" s="230" t="s">
        <v>628</v>
      </c>
    </row>
    <row r="89" spans="1:7" ht="18.75">
      <c r="A89" s="223">
        <v>88</v>
      </c>
      <c r="B89" s="225" t="s">
        <v>18</v>
      </c>
      <c r="C89" s="225" t="s">
        <v>753</v>
      </c>
      <c r="D89" s="227">
        <v>44762</v>
      </c>
      <c r="E89" s="228" t="s">
        <v>374</v>
      </c>
      <c r="F89" s="225" t="s">
        <v>611</v>
      </c>
      <c r="G89" s="230" t="s">
        <v>628</v>
      </c>
    </row>
    <row r="90" spans="1:7" ht="18.75">
      <c r="A90" s="223">
        <v>89</v>
      </c>
      <c r="B90" s="225" t="s">
        <v>14</v>
      </c>
      <c r="C90" s="225" t="s">
        <v>754</v>
      </c>
      <c r="D90" s="227">
        <v>44763</v>
      </c>
      <c r="E90" s="228" t="s">
        <v>627</v>
      </c>
      <c r="F90" s="225" t="s">
        <v>616</v>
      </c>
      <c r="G90" s="230" t="s">
        <v>628</v>
      </c>
    </row>
    <row r="91" spans="1:7" ht="18.75">
      <c r="A91" s="223">
        <v>90</v>
      </c>
      <c r="B91" s="225" t="s">
        <v>26</v>
      </c>
      <c r="C91" s="225" t="s">
        <v>755</v>
      </c>
      <c r="D91" s="227">
        <v>44763</v>
      </c>
      <c r="E91" s="228" t="s">
        <v>627</v>
      </c>
      <c r="F91" s="225" t="s">
        <v>605</v>
      </c>
      <c r="G91" s="230" t="s">
        <v>628</v>
      </c>
    </row>
    <row r="92" spans="1:7" ht="37.5">
      <c r="A92" s="223">
        <v>91</v>
      </c>
      <c r="B92" s="225" t="s">
        <v>661</v>
      </c>
      <c r="C92" s="225" t="s">
        <v>756</v>
      </c>
      <c r="D92" s="227">
        <v>44764</v>
      </c>
      <c r="E92" s="228" t="s">
        <v>757</v>
      </c>
      <c r="F92" s="225" t="s">
        <v>605</v>
      </c>
      <c r="G92" s="230" t="s">
        <v>628</v>
      </c>
    </row>
    <row r="93" spans="1:7" ht="18.75">
      <c r="A93" s="223">
        <v>92</v>
      </c>
      <c r="B93" s="235" t="s">
        <v>18</v>
      </c>
      <c r="C93" s="225" t="s">
        <v>758</v>
      </c>
      <c r="D93" s="227">
        <v>44768</v>
      </c>
      <c r="E93" s="228" t="s">
        <v>374</v>
      </c>
      <c r="F93" s="225" t="s">
        <v>605</v>
      </c>
      <c r="G93" s="230" t="s">
        <v>628</v>
      </c>
    </row>
    <row r="94" spans="1:7" ht="18.75">
      <c r="A94" s="223">
        <v>93</v>
      </c>
      <c r="B94" s="225" t="s">
        <v>14</v>
      </c>
      <c r="C94" s="225" t="s">
        <v>759</v>
      </c>
      <c r="D94" s="227">
        <v>44769</v>
      </c>
      <c r="E94" s="228" t="s">
        <v>587</v>
      </c>
      <c r="F94" s="225" t="s">
        <v>597</v>
      </c>
      <c r="G94" s="230" t="s">
        <v>628</v>
      </c>
    </row>
    <row r="95" spans="1:7" ht="18.75">
      <c r="A95" s="223">
        <v>94</v>
      </c>
      <c r="B95" s="225" t="s">
        <v>14</v>
      </c>
      <c r="C95" s="225" t="s">
        <v>760</v>
      </c>
      <c r="D95" s="227">
        <v>44756</v>
      </c>
      <c r="E95" s="228" t="s">
        <v>623</v>
      </c>
      <c r="F95" s="225" t="s">
        <v>616</v>
      </c>
      <c r="G95" s="228" t="s">
        <v>761</v>
      </c>
    </row>
    <row r="96" spans="1:7" ht="18.75">
      <c r="A96" s="223">
        <v>95</v>
      </c>
      <c r="B96" s="225" t="s">
        <v>14</v>
      </c>
      <c r="C96" s="225" t="s">
        <v>762</v>
      </c>
      <c r="D96" s="227">
        <v>44763</v>
      </c>
      <c r="E96" s="228" t="s">
        <v>175</v>
      </c>
      <c r="F96" s="225" t="s">
        <v>611</v>
      </c>
      <c r="G96" s="230" t="s">
        <v>628</v>
      </c>
    </row>
    <row r="97" spans="1:7" ht="18.75">
      <c r="A97" s="223">
        <v>96</v>
      </c>
      <c r="B97" s="225" t="s">
        <v>672</v>
      </c>
      <c r="C97" s="225" t="s">
        <v>709</v>
      </c>
      <c r="D97" s="227">
        <v>44771</v>
      </c>
      <c r="E97" s="228" t="s">
        <v>623</v>
      </c>
      <c r="F97" s="225" t="s">
        <v>763</v>
      </c>
      <c r="G97" s="230" t="s">
        <v>628</v>
      </c>
    </row>
    <row r="98" spans="1:7" ht="18.75">
      <c r="A98" s="223">
        <v>97</v>
      </c>
      <c r="B98" s="225" t="s">
        <v>81</v>
      </c>
      <c r="C98" s="225" t="s">
        <v>764</v>
      </c>
      <c r="D98" s="227">
        <v>44768</v>
      </c>
      <c r="E98" s="228" t="s">
        <v>627</v>
      </c>
      <c r="F98" s="225" t="s">
        <v>763</v>
      </c>
      <c r="G98" s="225" t="s">
        <v>765</v>
      </c>
    </row>
    <row r="99" spans="1:7" ht="18.75">
      <c r="A99" s="223">
        <v>98</v>
      </c>
      <c r="B99" s="225" t="s">
        <v>26</v>
      </c>
      <c r="C99" s="225" t="s">
        <v>766</v>
      </c>
      <c r="D99" s="227">
        <v>44774</v>
      </c>
      <c r="E99" s="228" t="s">
        <v>179</v>
      </c>
      <c r="F99" s="225" t="s">
        <v>767</v>
      </c>
      <c r="G99" s="230" t="s">
        <v>628</v>
      </c>
    </row>
    <row r="100" spans="1:7" ht="18.75">
      <c r="A100" s="223">
        <v>99</v>
      </c>
      <c r="B100" s="225" t="s">
        <v>79</v>
      </c>
      <c r="C100" s="225" t="s">
        <v>768</v>
      </c>
      <c r="D100" s="227">
        <v>44775</v>
      </c>
      <c r="E100" s="228" t="s">
        <v>615</v>
      </c>
      <c r="F100" s="225" t="s">
        <v>616</v>
      </c>
      <c r="G100" s="225" t="s">
        <v>769</v>
      </c>
    </row>
    <row r="101" spans="1:7" ht="18.75">
      <c r="A101" s="223">
        <v>100</v>
      </c>
      <c r="B101" s="225" t="s">
        <v>79</v>
      </c>
      <c r="C101" s="225" t="s">
        <v>768</v>
      </c>
      <c r="D101" s="227">
        <v>44775</v>
      </c>
      <c r="E101" s="228" t="s">
        <v>615</v>
      </c>
      <c r="F101" s="225" t="s">
        <v>616</v>
      </c>
      <c r="G101" s="230" t="s">
        <v>770</v>
      </c>
    </row>
    <row r="102" spans="1:7" ht="18.75">
      <c r="A102" s="223">
        <v>101</v>
      </c>
      <c r="B102" s="225" t="s">
        <v>22</v>
      </c>
      <c r="C102" s="225" t="s">
        <v>771</v>
      </c>
      <c r="D102" s="227">
        <v>44785</v>
      </c>
      <c r="E102" s="228" t="s">
        <v>627</v>
      </c>
      <c r="F102" s="225" t="s">
        <v>597</v>
      </c>
      <c r="G102" s="225" t="s">
        <v>772</v>
      </c>
    </row>
    <row r="103" spans="1:7" ht="18.75">
      <c r="A103" s="223">
        <v>102</v>
      </c>
      <c r="B103" s="225" t="s">
        <v>79</v>
      </c>
      <c r="C103" s="225" t="s">
        <v>773</v>
      </c>
      <c r="D103" s="227">
        <v>44790</v>
      </c>
      <c r="E103" s="228" t="s">
        <v>623</v>
      </c>
      <c r="F103" s="225" t="s">
        <v>597</v>
      </c>
      <c r="G103" s="230" t="s">
        <v>770</v>
      </c>
    </row>
    <row r="104" spans="1:7" ht="18.75">
      <c r="A104" s="223">
        <v>103</v>
      </c>
      <c r="B104" s="225" t="s">
        <v>18</v>
      </c>
      <c r="C104" s="225" t="s">
        <v>745</v>
      </c>
      <c r="D104" s="227">
        <v>44795</v>
      </c>
      <c r="E104" s="228" t="s">
        <v>179</v>
      </c>
      <c r="F104" s="225" t="s">
        <v>597</v>
      </c>
      <c r="G104" s="225" t="s">
        <v>774</v>
      </c>
    </row>
    <row r="105" spans="1:7" ht="18.75">
      <c r="A105" s="223">
        <v>104</v>
      </c>
      <c r="B105" s="225" t="s">
        <v>22</v>
      </c>
      <c r="C105" s="225" t="s">
        <v>775</v>
      </c>
      <c r="D105" s="227">
        <v>44800</v>
      </c>
      <c r="E105" s="228" t="s">
        <v>627</v>
      </c>
      <c r="F105" s="225" t="s">
        <v>616</v>
      </c>
      <c r="G105" s="228" t="s">
        <v>776</v>
      </c>
    </row>
    <row r="106" spans="1:7" ht="18.75">
      <c r="A106" s="223">
        <v>105</v>
      </c>
      <c r="B106" s="225" t="s">
        <v>621</v>
      </c>
      <c r="C106" s="225" t="s">
        <v>777</v>
      </c>
      <c r="D106" s="227">
        <v>44806</v>
      </c>
      <c r="E106" s="228" t="s">
        <v>698</v>
      </c>
      <c r="F106" s="225" t="s">
        <v>100</v>
      </c>
      <c r="G106" s="225" t="s">
        <v>778</v>
      </c>
    </row>
    <row r="107" spans="1:7" ht="18.75">
      <c r="A107" s="223">
        <v>106</v>
      </c>
      <c r="B107" s="225" t="s">
        <v>415</v>
      </c>
      <c r="C107" s="225" t="s">
        <v>779</v>
      </c>
      <c r="D107" s="227">
        <v>44810</v>
      </c>
      <c r="E107" s="228" t="s">
        <v>623</v>
      </c>
      <c r="F107" s="225" t="s">
        <v>45</v>
      </c>
      <c r="G107" s="225" t="s">
        <v>780</v>
      </c>
    </row>
    <row r="108" spans="1:7" ht="18.75">
      <c r="A108" s="223">
        <v>107</v>
      </c>
      <c r="B108" s="225" t="s">
        <v>781</v>
      </c>
      <c r="C108" s="225" t="s">
        <v>782</v>
      </c>
      <c r="D108" s="227">
        <v>44816</v>
      </c>
      <c r="E108" s="228" t="s">
        <v>175</v>
      </c>
      <c r="F108" s="225" t="s">
        <v>611</v>
      </c>
      <c r="G108" s="225" t="s">
        <v>783</v>
      </c>
    </row>
    <row r="109" spans="1:7" ht="18.75">
      <c r="A109" s="223">
        <v>108</v>
      </c>
      <c r="B109" s="225" t="s">
        <v>14</v>
      </c>
      <c r="C109" s="225" t="s">
        <v>127</v>
      </c>
      <c r="D109" s="227">
        <v>44823</v>
      </c>
      <c r="E109" s="228" t="s">
        <v>179</v>
      </c>
      <c r="F109" s="225" t="s">
        <v>597</v>
      </c>
      <c r="G109" s="228" t="s">
        <v>784</v>
      </c>
    </row>
    <row r="110" spans="1:7" ht="18.75">
      <c r="A110" s="223">
        <v>109</v>
      </c>
      <c r="B110" s="225" t="s">
        <v>26</v>
      </c>
      <c r="C110" s="225" t="s">
        <v>785</v>
      </c>
      <c r="D110" s="227">
        <v>44826</v>
      </c>
      <c r="E110" s="228" t="s">
        <v>627</v>
      </c>
      <c r="F110" s="225" t="s">
        <v>616</v>
      </c>
      <c r="G110" s="225" t="s">
        <v>786</v>
      </c>
    </row>
    <row r="111" spans="1:7" ht="18.75">
      <c r="A111" s="223">
        <v>110</v>
      </c>
      <c r="B111" s="225" t="s">
        <v>415</v>
      </c>
      <c r="C111" s="225" t="s">
        <v>787</v>
      </c>
      <c r="D111" s="227">
        <v>44834</v>
      </c>
      <c r="E111" s="228" t="s">
        <v>623</v>
      </c>
      <c r="F111" s="225" t="s">
        <v>48</v>
      </c>
      <c r="G111" s="225" t="s">
        <v>788</v>
      </c>
    </row>
    <row r="112" spans="1:7" ht="18.75">
      <c r="A112" s="223">
        <v>111</v>
      </c>
      <c r="B112" s="225" t="s">
        <v>789</v>
      </c>
      <c r="C112" s="225" t="s">
        <v>790</v>
      </c>
      <c r="D112" s="227">
        <v>44844</v>
      </c>
      <c r="E112" s="228" t="s">
        <v>698</v>
      </c>
      <c r="F112" s="225" t="s">
        <v>588</v>
      </c>
      <c r="G112" s="225" t="s">
        <v>791</v>
      </c>
    </row>
    <row r="113" spans="1:7" ht="18.75">
      <c r="A113" s="223">
        <v>112</v>
      </c>
      <c r="B113" s="225" t="s">
        <v>22</v>
      </c>
      <c r="C113" s="225" t="s">
        <v>792</v>
      </c>
      <c r="D113" s="227">
        <v>44845</v>
      </c>
      <c r="E113" s="228" t="s">
        <v>179</v>
      </c>
      <c r="F113" s="225" t="s">
        <v>116</v>
      </c>
      <c r="G113" s="230" t="s">
        <v>793</v>
      </c>
    </row>
    <row r="114" spans="1:7" ht="112.5">
      <c r="A114" s="223">
        <v>113</v>
      </c>
      <c r="B114" s="225" t="s">
        <v>18</v>
      </c>
      <c r="C114" s="228" t="s">
        <v>794</v>
      </c>
      <c r="D114" s="227">
        <v>44847</v>
      </c>
      <c r="E114" s="228" t="s">
        <v>374</v>
      </c>
      <c r="F114" s="228" t="s">
        <v>795</v>
      </c>
      <c r="G114" s="230" t="s">
        <v>770</v>
      </c>
    </row>
    <row r="115" spans="1:7" ht="18.75">
      <c r="A115" s="223">
        <v>114</v>
      </c>
      <c r="B115" s="225" t="s">
        <v>621</v>
      </c>
      <c r="C115" s="225" t="s">
        <v>796</v>
      </c>
      <c r="D115" s="227">
        <v>44851</v>
      </c>
      <c r="E115" s="228" t="s">
        <v>175</v>
      </c>
      <c r="F115" s="225" t="s">
        <v>53</v>
      </c>
      <c r="G115" s="225" t="s">
        <v>797</v>
      </c>
    </row>
    <row r="116" spans="1:7" ht="18.75">
      <c r="A116" s="223">
        <v>115</v>
      </c>
      <c r="B116" s="225" t="s">
        <v>585</v>
      </c>
      <c r="C116" s="225" t="s">
        <v>798</v>
      </c>
      <c r="D116" s="227">
        <v>44866</v>
      </c>
      <c r="E116" s="228" t="s">
        <v>175</v>
      </c>
      <c r="F116" s="225" t="s">
        <v>194</v>
      </c>
      <c r="G116" s="225" t="s">
        <v>799</v>
      </c>
    </row>
    <row r="117" spans="1:7" ht="18.75">
      <c r="A117" s="223">
        <v>116</v>
      </c>
      <c r="B117" s="225" t="s">
        <v>14</v>
      </c>
      <c r="C117" s="225" t="s">
        <v>718</v>
      </c>
      <c r="D117" s="227">
        <v>44872</v>
      </c>
      <c r="E117" s="228" t="s">
        <v>175</v>
      </c>
      <c r="F117" s="225" t="s">
        <v>800</v>
      </c>
      <c r="G117" s="230" t="s">
        <v>628</v>
      </c>
    </row>
    <row r="118" spans="1:7" ht="18.75">
      <c r="A118" s="223">
        <v>117</v>
      </c>
      <c r="B118" s="225" t="s">
        <v>14</v>
      </c>
      <c r="C118" s="225" t="s">
        <v>801</v>
      </c>
      <c r="D118" s="227">
        <v>44872</v>
      </c>
      <c r="E118" s="228" t="s">
        <v>374</v>
      </c>
      <c r="F118" s="225" t="s">
        <v>185</v>
      </c>
      <c r="G118" s="230" t="s">
        <v>628</v>
      </c>
    </row>
    <row r="119" spans="1:7" ht="18.75">
      <c r="A119" s="223">
        <v>118</v>
      </c>
      <c r="B119" s="225" t="s">
        <v>18</v>
      </c>
      <c r="C119" s="225" t="s">
        <v>802</v>
      </c>
      <c r="D119" s="227">
        <v>44872</v>
      </c>
      <c r="E119" s="228" t="s">
        <v>374</v>
      </c>
      <c r="F119" s="225" t="s">
        <v>800</v>
      </c>
      <c r="G119" s="230" t="s">
        <v>628</v>
      </c>
    </row>
    <row r="120" spans="1:7" ht="18.75">
      <c r="A120" s="223">
        <v>119</v>
      </c>
      <c r="B120" s="225" t="s">
        <v>18</v>
      </c>
      <c r="C120" s="225" t="s">
        <v>803</v>
      </c>
      <c r="D120" s="227">
        <v>44872</v>
      </c>
      <c r="E120" s="228" t="s">
        <v>374</v>
      </c>
      <c r="F120" s="225" t="s">
        <v>185</v>
      </c>
      <c r="G120" s="230" t="s">
        <v>628</v>
      </c>
    </row>
    <row r="121" spans="1:7" ht="18.75">
      <c r="A121" s="223">
        <v>120</v>
      </c>
      <c r="B121" s="225" t="s">
        <v>645</v>
      </c>
      <c r="C121" s="225" t="s">
        <v>804</v>
      </c>
      <c r="D121" s="227">
        <v>44872</v>
      </c>
      <c r="E121" s="228" t="s">
        <v>615</v>
      </c>
      <c r="F121" s="225" t="s">
        <v>800</v>
      </c>
      <c r="G121" s="230" t="s">
        <v>628</v>
      </c>
    </row>
    <row r="122" spans="1:7" ht="18.75">
      <c r="A122" s="223">
        <v>121</v>
      </c>
      <c r="B122" s="225" t="s">
        <v>91</v>
      </c>
      <c r="C122" s="225" t="s">
        <v>805</v>
      </c>
      <c r="D122" s="227">
        <v>44872</v>
      </c>
      <c r="E122" s="228" t="s">
        <v>615</v>
      </c>
      <c r="F122" s="225" t="s">
        <v>186</v>
      </c>
      <c r="G122" s="230" t="s">
        <v>628</v>
      </c>
    </row>
    <row r="123" spans="1:7" ht="18.75">
      <c r="A123" s="223">
        <v>122</v>
      </c>
      <c r="B123" s="225" t="s">
        <v>14</v>
      </c>
      <c r="C123" s="225" t="s">
        <v>806</v>
      </c>
      <c r="D123" s="227">
        <v>44872</v>
      </c>
      <c r="E123" s="228" t="s">
        <v>698</v>
      </c>
      <c r="F123" s="225" t="s">
        <v>807</v>
      </c>
      <c r="G123" s="230" t="s">
        <v>628</v>
      </c>
    </row>
    <row r="124" spans="1:7" ht="18.75">
      <c r="A124" s="223">
        <v>123</v>
      </c>
      <c r="B124" s="225" t="s">
        <v>14</v>
      </c>
      <c r="C124" s="225" t="s">
        <v>808</v>
      </c>
      <c r="D124" s="227">
        <v>44872</v>
      </c>
      <c r="E124" s="228" t="s">
        <v>175</v>
      </c>
      <c r="F124" s="225" t="s">
        <v>807</v>
      </c>
      <c r="G124" s="230" t="s">
        <v>628</v>
      </c>
    </row>
    <row r="125" spans="1:7" ht="18.75">
      <c r="A125" s="223">
        <v>124</v>
      </c>
      <c r="B125" s="225" t="s">
        <v>809</v>
      </c>
      <c r="C125" s="225" t="s">
        <v>810</v>
      </c>
      <c r="D125" s="227">
        <v>44872</v>
      </c>
      <c r="E125" s="228" t="s">
        <v>698</v>
      </c>
      <c r="F125" s="225" t="s">
        <v>186</v>
      </c>
      <c r="G125" s="230" t="s">
        <v>628</v>
      </c>
    </row>
    <row r="126" spans="1:7" ht="18.75">
      <c r="A126" s="223">
        <v>125</v>
      </c>
      <c r="B126" s="225" t="s">
        <v>26</v>
      </c>
      <c r="C126" s="225" t="s">
        <v>811</v>
      </c>
      <c r="D126" s="227">
        <v>44872</v>
      </c>
      <c r="E126" s="228" t="s">
        <v>178</v>
      </c>
      <c r="F126" s="225" t="s">
        <v>59</v>
      </c>
      <c r="G126" s="230" t="s">
        <v>628</v>
      </c>
    </row>
    <row r="127" spans="1:7" ht="18.75">
      <c r="A127" s="223">
        <v>126</v>
      </c>
      <c r="B127" s="225" t="s">
        <v>14</v>
      </c>
      <c r="C127" s="225" t="s">
        <v>812</v>
      </c>
      <c r="D127" s="227">
        <v>44872</v>
      </c>
      <c r="E127" s="228" t="s">
        <v>179</v>
      </c>
      <c r="F127" s="225" t="s">
        <v>813</v>
      </c>
      <c r="G127" s="230" t="s">
        <v>628</v>
      </c>
    </row>
    <row r="128" spans="1:7" ht="18.75">
      <c r="A128" s="223">
        <v>127</v>
      </c>
      <c r="B128" s="225" t="s">
        <v>14</v>
      </c>
      <c r="C128" s="225" t="s">
        <v>723</v>
      </c>
      <c r="D128" s="227">
        <v>44872</v>
      </c>
      <c r="E128" s="228" t="s">
        <v>814</v>
      </c>
      <c r="F128" s="225" t="s">
        <v>813</v>
      </c>
      <c r="G128" s="230" t="s">
        <v>628</v>
      </c>
    </row>
    <row r="129" spans="1:7" ht="18.75">
      <c r="A129" s="223">
        <v>128</v>
      </c>
      <c r="B129" s="225" t="s">
        <v>18</v>
      </c>
      <c r="C129" s="225" t="s">
        <v>815</v>
      </c>
      <c r="D129" s="227">
        <v>44872</v>
      </c>
      <c r="E129" s="228" t="s">
        <v>178</v>
      </c>
      <c r="F129" s="225" t="s">
        <v>816</v>
      </c>
      <c r="G129" s="230" t="s">
        <v>628</v>
      </c>
    </row>
    <row r="130" spans="1:7" ht="18.75">
      <c r="A130" s="223">
        <v>129</v>
      </c>
      <c r="B130" s="225" t="s">
        <v>415</v>
      </c>
      <c r="C130" s="225" t="s">
        <v>779</v>
      </c>
      <c r="D130" s="227">
        <v>44872</v>
      </c>
      <c r="E130" s="228" t="s">
        <v>180</v>
      </c>
      <c r="F130" s="225" t="s">
        <v>817</v>
      </c>
      <c r="G130" s="230" t="s">
        <v>628</v>
      </c>
    </row>
    <row r="131" spans="1:7" ht="18.75">
      <c r="A131" s="223">
        <v>130</v>
      </c>
      <c r="B131" s="225" t="s">
        <v>14</v>
      </c>
      <c r="C131" s="225" t="s">
        <v>818</v>
      </c>
      <c r="D131" s="227">
        <v>44872</v>
      </c>
      <c r="E131" s="228" t="s">
        <v>698</v>
      </c>
      <c r="F131" s="225" t="s">
        <v>819</v>
      </c>
      <c r="G131" s="230" t="s">
        <v>628</v>
      </c>
    </row>
    <row r="132" spans="1:7" ht="18.75">
      <c r="A132" s="223">
        <v>131</v>
      </c>
      <c r="B132" s="225" t="s">
        <v>14</v>
      </c>
      <c r="C132" s="225" t="s">
        <v>820</v>
      </c>
      <c r="D132" s="227">
        <v>44872</v>
      </c>
      <c r="E132" s="228" t="s">
        <v>680</v>
      </c>
      <c r="F132" s="225" t="s">
        <v>821</v>
      </c>
      <c r="G132" s="230" t="s">
        <v>628</v>
      </c>
    </row>
    <row r="133" spans="1:7" ht="18.75">
      <c r="A133" s="223">
        <v>132</v>
      </c>
      <c r="B133" s="225" t="s">
        <v>33</v>
      </c>
      <c r="C133" s="225" t="s">
        <v>822</v>
      </c>
      <c r="D133" s="227">
        <v>44872</v>
      </c>
      <c r="E133" s="228" t="s">
        <v>179</v>
      </c>
      <c r="F133" s="225" t="s">
        <v>823</v>
      </c>
      <c r="G133" s="230" t="s">
        <v>628</v>
      </c>
    </row>
    <row r="134" spans="1:7" ht="18.75">
      <c r="A134" s="223">
        <v>133</v>
      </c>
      <c r="B134" s="225" t="s">
        <v>14</v>
      </c>
      <c r="C134" s="225" t="s">
        <v>824</v>
      </c>
      <c r="D134" s="227">
        <v>44872</v>
      </c>
      <c r="E134" s="228" t="s">
        <v>698</v>
      </c>
      <c r="F134" s="225" t="s">
        <v>110</v>
      </c>
      <c r="G134" s="230" t="s">
        <v>628</v>
      </c>
    </row>
    <row r="135" spans="1:7" ht="18.75">
      <c r="A135" s="223">
        <v>134</v>
      </c>
      <c r="B135" s="225" t="s">
        <v>44</v>
      </c>
      <c r="C135" s="225" t="s">
        <v>825</v>
      </c>
      <c r="D135" s="227">
        <v>44873</v>
      </c>
      <c r="E135" s="228" t="s">
        <v>623</v>
      </c>
      <c r="F135" s="225" t="s">
        <v>826</v>
      </c>
      <c r="G135" s="230" t="s">
        <v>628</v>
      </c>
    </row>
    <row r="136" spans="1:7" ht="18.75">
      <c r="A136" s="223">
        <v>135</v>
      </c>
      <c r="B136" s="225" t="s">
        <v>14</v>
      </c>
      <c r="C136" s="225" t="s">
        <v>827</v>
      </c>
      <c r="D136" s="227">
        <v>44873</v>
      </c>
      <c r="E136" s="228" t="s">
        <v>680</v>
      </c>
      <c r="F136" s="225" t="s">
        <v>102</v>
      </c>
      <c r="G136" s="225" t="s">
        <v>828</v>
      </c>
    </row>
    <row r="137" spans="1:7" ht="18.75">
      <c r="A137" s="223">
        <v>136</v>
      </c>
      <c r="B137" s="225" t="s">
        <v>18</v>
      </c>
      <c r="C137" s="225" t="s">
        <v>829</v>
      </c>
      <c r="D137" s="227">
        <v>44852</v>
      </c>
      <c r="E137" s="228" t="s">
        <v>830</v>
      </c>
      <c r="F137" s="225" t="s">
        <v>826</v>
      </c>
      <c r="G137" s="230" t="s">
        <v>628</v>
      </c>
    </row>
    <row r="138" spans="1:7" ht="18.75">
      <c r="A138" s="223">
        <v>137</v>
      </c>
      <c r="B138" s="225" t="s">
        <v>44</v>
      </c>
      <c r="C138" s="225" t="s">
        <v>831</v>
      </c>
      <c r="D138" s="227">
        <v>44853</v>
      </c>
      <c r="E138" s="228" t="s">
        <v>615</v>
      </c>
      <c r="F138" s="225" t="s">
        <v>53</v>
      </c>
      <c r="G138" s="225" t="s">
        <v>832</v>
      </c>
    </row>
    <row r="139" spans="1:7" ht="18.75">
      <c r="A139" s="223">
        <v>138</v>
      </c>
      <c r="B139" s="225" t="s">
        <v>79</v>
      </c>
      <c r="C139" s="225" t="s">
        <v>191</v>
      </c>
      <c r="D139" s="227">
        <v>44844</v>
      </c>
      <c r="E139" s="228" t="s">
        <v>641</v>
      </c>
      <c r="F139" s="225" t="s">
        <v>80</v>
      </c>
      <c r="G139" s="225" t="s">
        <v>832</v>
      </c>
    </row>
    <row r="140" spans="1:7" ht="18.75">
      <c r="A140" s="223">
        <v>139</v>
      </c>
      <c r="B140" s="225" t="s">
        <v>14</v>
      </c>
      <c r="C140" s="225" t="s">
        <v>833</v>
      </c>
      <c r="D140" s="227">
        <v>44851</v>
      </c>
      <c r="E140" s="228" t="s">
        <v>178</v>
      </c>
      <c r="F140" s="225" t="s">
        <v>434</v>
      </c>
      <c r="G140" s="225" t="s">
        <v>832</v>
      </c>
    </row>
    <row r="141" spans="1:7" ht="18.75">
      <c r="A141" s="223">
        <v>140</v>
      </c>
      <c r="B141" s="225" t="s">
        <v>18</v>
      </c>
      <c r="C141" s="225" t="s">
        <v>416</v>
      </c>
      <c r="D141" s="227">
        <v>44834</v>
      </c>
      <c r="E141" s="228" t="s">
        <v>623</v>
      </c>
      <c r="F141" s="225" t="s">
        <v>834</v>
      </c>
      <c r="G141" s="225" t="s">
        <v>832</v>
      </c>
    </row>
    <row r="142" spans="1:7" ht="18.75">
      <c r="A142" s="223">
        <v>141</v>
      </c>
      <c r="B142" s="225" t="s">
        <v>585</v>
      </c>
      <c r="C142" s="225" t="s">
        <v>782</v>
      </c>
      <c r="D142" s="227">
        <v>44882</v>
      </c>
      <c r="E142" s="228" t="s">
        <v>175</v>
      </c>
      <c r="F142" s="225" t="s">
        <v>194</v>
      </c>
      <c r="G142" s="225" t="s">
        <v>835</v>
      </c>
    </row>
    <row r="143" spans="1:7" ht="18.75">
      <c r="A143" s="223">
        <v>142</v>
      </c>
      <c r="B143" s="225" t="s">
        <v>14</v>
      </c>
      <c r="C143" s="225" t="s">
        <v>836</v>
      </c>
      <c r="D143" s="227">
        <v>44886</v>
      </c>
      <c r="E143" s="228" t="s">
        <v>175</v>
      </c>
      <c r="F143" s="225" t="s">
        <v>48</v>
      </c>
      <c r="G143" s="230" t="s">
        <v>628</v>
      </c>
    </row>
    <row r="144" spans="1:7" ht="18.75">
      <c r="A144" s="223">
        <v>143</v>
      </c>
      <c r="B144" s="225" t="s">
        <v>33</v>
      </c>
      <c r="C144" s="225" t="s">
        <v>196</v>
      </c>
      <c r="D144" s="227">
        <v>44882</v>
      </c>
      <c r="E144" s="228" t="s">
        <v>178</v>
      </c>
      <c r="F144" s="225" t="s">
        <v>837</v>
      </c>
      <c r="G144" s="225" t="s">
        <v>838</v>
      </c>
    </row>
    <row r="145" spans="1:7" ht="18.75">
      <c r="A145" s="223">
        <v>144</v>
      </c>
      <c r="B145" s="225" t="s">
        <v>198</v>
      </c>
      <c r="C145" s="225" t="s">
        <v>779</v>
      </c>
      <c r="D145" s="227">
        <v>44894</v>
      </c>
      <c r="E145" s="228" t="s">
        <v>623</v>
      </c>
      <c r="F145" s="225" t="s">
        <v>48</v>
      </c>
      <c r="G145" s="225" t="s">
        <v>839</v>
      </c>
    </row>
    <row r="146" spans="1:7" ht="18.75">
      <c r="A146" s="223">
        <v>145</v>
      </c>
      <c r="B146" s="225" t="s">
        <v>621</v>
      </c>
      <c r="C146" s="225" t="s">
        <v>760</v>
      </c>
      <c r="D146" s="225" t="s">
        <v>840</v>
      </c>
      <c r="E146" s="228" t="s">
        <v>623</v>
      </c>
      <c r="F146" s="225" t="s">
        <v>186</v>
      </c>
      <c r="G146" s="225" t="s">
        <v>841</v>
      </c>
    </row>
    <row r="147" spans="1:7" ht="18.75">
      <c r="A147" s="223">
        <v>146</v>
      </c>
      <c r="B147" s="225" t="s">
        <v>33</v>
      </c>
      <c r="C147" s="225" t="s">
        <v>842</v>
      </c>
      <c r="D147" s="227">
        <v>44902</v>
      </c>
      <c r="E147" s="228" t="s">
        <v>178</v>
      </c>
      <c r="F147" s="225" t="s">
        <v>800</v>
      </c>
      <c r="G147" s="225" t="s">
        <v>843</v>
      </c>
    </row>
    <row r="148" spans="1:7" ht="18.75">
      <c r="A148" s="223">
        <v>147</v>
      </c>
      <c r="B148" s="225" t="s">
        <v>26</v>
      </c>
      <c r="C148" s="225" t="s">
        <v>610</v>
      </c>
      <c r="D148" s="227">
        <v>44904</v>
      </c>
      <c r="E148" s="228" t="s">
        <v>175</v>
      </c>
      <c r="F148" s="225" t="s">
        <v>800</v>
      </c>
      <c r="G148" s="230" t="s">
        <v>844</v>
      </c>
    </row>
    <row r="149" spans="1:7" ht="18.75">
      <c r="A149" s="223">
        <v>148</v>
      </c>
      <c r="B149" s="225" t="s">
        <v>18</v>
      </c>
      <c r="C149" s="225" t="s">
        <v>845</v>
      </c>
      <c r="D149" s="227">
        <v>44904</v>
      </c>
      <c r="E149" s="228" t="s">
        <v>846</v>
      </c>
      <c r="F149" s="225" t="s">
        <v>800</v>
      </c>
      <c r="G149" s="230" t="s">
        <v>844</v>
      </c>
    </row>
    <row r="150" spans="1:7" ht="18.75">
      <c r="A150" s="223">
        <v>149</v>
      </c>
      <c r="B150" s="225" t="s">
        <v>33</v>
      </c>
      <c r="C150" s="225" t="s">
        <v>199</v>
      </c>
      <c r="D150" s="227">
        <v>44914</v>
      </c>
      <c r="E150" s="236" t="s">
        <v>847</v>
      </c>
      <c r="F150" s="237" t="s">
        <v>848</v>
      </c>
      <c r="G150" s="225" t="s">
        <v>849</v>
      </c>
    </row>
    <row r="151" spans="1:7" ht="18.75">
      <c r="A151" s="223">
        <v>150</v>
      </c>
      <c r="B151" s="225" t="s">
        <v>14</v>
      </c>
      <c r="C151" s="225" t="s">
        <v>200</v>
      </c>
      <c r="D151" s="227">
        <v>45281</v>
      </c>
      <c r="E151" s="236" t="s">
        <v>850</v>
      </c>
      <c r="F151" s="237" t="s">
        <v>851</v>
      </c>
      <c r="G151" s="225" t="s">
        <v>852</v>
      </c>
    </row>
    <row r="152" spans="1:7" ht="18.75">
      <c r="A152" s="223">
        <v>151</v>
      </c>
      <c r="B152" s="225" t="s">
        <v>853</v>
      </c>
      <c r="C152" s="225" t="s">
        <v>854</v>
      </c>
      <c r="D152" s="227">
        <v>44921</v>
      </c>
      <c r="E152" s="236" t="s">
        <v>680</v>
      </c>
      <c r="F152" s="237" t="s">
        <v>184</v>
      </c>
      <c r="G152" s="225" t="s">
        <v>855</v>
      </c>
    </row>
    <row r="153" spans="1:7" ht="18.75">
      <c r="A153" s="223">
        <v>152</v>
      </c>
      <c r="B153" s="225" t="s">
        <v>14</v>
      </c>
      <c r="C153" s="225" t="s">
        <v>856</v>
      </c>
      <c r="D153" s="227">
        <v>44922</v>
      </c>
      <c r="E153" s="236" t="s">
        <v>857</v>
      </c>
      <c r="F153" s="237" t="s">
        <v>858</v>
      </c>
      <c r="G153" s="230" t="s">
        <v>859</v>
      </c>
    </row>
    <row r="154" spans="1:7" ht="18.75">
      <c r="A154" s="223">
        <v>153</v>
      </c>
      <c r="B154" s="225" t="s">
        <v>14</v>
      </c>
      <c r="C154" s="225" t="s">
        <v>860</v>
      </c>
      <c r="D154" s="227">
        <v>44924</v>
      </c>
      <c r="E154" s="236" t="s">
        <v>175</v>
      </c>
      <c r="F154" s="237" t="s">
        <v>807</v>
      </c>
      <c r="G154" s="225" t="s">
        <v>861</v>
      </c>
    </row>
    <row r="155" spans="1:7" ht="18.75">
      <c r="A155" s="223">
        <v>154</v>
      </c>
      <c r="B155" s="225" t="s">
        <v>44</v>
      </c>
      <c r="C155" s="225" t="s">
        <v>831</v>
      </c>
      <c r="D155" s="227">
        <v>44924</v>
      </c>
      <c r="E155" s="236" t="s">
        <v>615</v>
      </c>
      <c r="F155" s="237" t="s">
        <v>807</v>
      </c>
      <c r="G155" s="225" t="s">
        <v>862</v>
      </c>
    </row>
    <row r="156" spans="1:7" ht="18.75">
      <c r="A156" s="223">
        <v>155</v>
      </c>
      <c r="B156" s="225" t="s">
        <v>621</v>
      </c>
      <c r="C156" s="225" t="s">
        <v>863</v>
      </c>
      <c r="D156" s="227">
        <v>44924</v>
      </c>
      <c r="E156" s="236" t="s">
        <v>864</v>
      </c>
      <c r="F156" s="237" t="s">
        <v>807</v>
      </c>
      <c r="G156" s="225" t="s">
        <v>865</v>
      </c>
    </row>
    <row r="157" spans="1:7" ht="18.75">
      <c r="A157" s="223">
        <v>156</v>
      </c>
      <c r="B157" s="225" t="s">
        <v>14</v>
      </c>
      <c r="C157" s="225" t="s">
        <v>866</v>
      </c>
      <c r="D157" s="227" t="s">
        <v>867</v>
      </c>
      <c r="E157" s="236" t="s">
        <v>868</v>
      </c>
      <c r="F157" s="237" t="s">
        <v>78</v>
      </c>
      <c r="G157" s="230" t="s">
        <v>869</v>
      </c>
    </row>
    <row r="158" spans="1:7" ht="18.75">
      <c r="A158" s="223">
        <v>157</v>
      </c>
      <c r="B158" s="225" t="s">
        <v>14</v>
      </c>
      <c r="C158" s="225" t="s">
        <v>202</v>
      </c>
      <c r="D158" s="227">
        <v>44925</v>
      </c>
      <c r="E158" s="236" t="s">
        <v>175</v>
      </c>
      <c r="F158" s="237" t="s">
        <v>78</v>
      </c>
      <c r="G158" s="225" t="s">
        <v>870</v>
      </c>
    </row>
    <row r="159" spans="1:7" ht="18.75">
      <c r="A159" s="223">
        <v>158</v>
      </c>
      <c r="B159" s="225" t="s">
        <v>14</v>
      </c>
      <c r="C159" s="225" t="s">
        <v>203</v>
      </c>
      <c r="D159" s="227">
        <v>44925</v>
      </c>
      <c r="E159" s="236" t="s">
        <v>177</v>
      </c>
      <c r="F159" s="237" t="s">
        <v>82</v>
      </c>
      <c r="G159" s="225" t="s">
        <v>871</v>
      </c>
    </row>
    <row r="160" spans="1:7" ht="18.75">
      <c r="A160" s="223">
        <v>159</v>
      </c>
      <c r="B160" s="225" t="s">
        <v>14</v>
      </c>
      <c r="C160" s="225" t="s">
        <v>872</v>
      </c>
      <c r="D160" s="227">
        <v>44928</v>
      </c>
      <c r="E160" s="236" t="s">
        <v>175</v>
      </c>
      <c r="F160" s="237" t="s">
        <v>800</v>
      </c>
      <c r="G160" s="225" t="s">
        <v>873</v>
      </c>
    </row>
    <row r="161" spans="1:7" ht="18.75">
      <c r="A161" s="223">
        <v>160</v>
      </c>
      <c r="B161" s="225" t="s">
        <v>14</v>
      </c>
      <c r="C161" s="225" t="s">
        <v>205</v>
      </c>
      <c r="D161" s="227">
        <v>44939</v>
      </c>
      <c r="E161" s="236" t="s">
        <v>179</v>
      </c>
      <c r="F161" s="237" t="s">
        <v>874</v>
      </c>
      <c r="G161" s="225" t="s">
        <v>875</v>
      </c>
    </row>
    <row r="162" spans="1:7" ht="18.75">
      <c r="A162" s="223">
        <v>161</v>
      </c>
      <c r="B162" s="225" t="s">
        <v>14</v>
      </c>
      <c r="C162" s="225" t="s">
        <v>876</v>
      </c>
      <c r="D162" s="227">
        <v>44939</v>
      </c>
      <c r="E162" s="236" t="s">
        <v>179</v>
      </c>
      <c r="F162" s="237" t="s">
        <v>851</v>
      </c>
      <c r="G162" s="225" t="s">
        <v>877</v>
      </c>
    </row>
    <row r="163" spans="1:7" ht="18.75">
      <c r="A163" s="223">
        <v>162</v>
      </c>
      <c r="B163" s="225" t="s">
        <v>621</v>
      </c>
      <c r="C163" s="225" t="s">
        <v>206</v>
      </c>
      <c r="D163" s="227">
        <v>44939</v>
      </c>
      <c r="E163" s="236" t="s">
        <v>179</v>
      </c>
      <c r="F163" s="237" t="s">
        <v>851</v>
      </c>
      <c r="G163" s="225" t="s">
        <v>878</v>
      </c>
    </row>
    <row r="164" spans="1:7" ht="18.75">
      <c r="A164" s="223">
        <v>163</v>
      </c>
      <c r="B164" s="225" t="s">
        <v>14</v>
      </c>
      <c r="C164" s="225" t="s">
        <v>207</v>
      </c>
      <c r="D164" s="227">
        <v>44939</v>
      </c>
      <c r="E164" s="236" t="s">
        <v>179</v>
      </c>
      <c r="F164" s="237" t="s">
        <v>434</v>
      </c>
      <c r="G164" s="225" t="s">
        <v>879</v>
      </c>
    </row>
    <row r="165" spans="1:7" ht="18.75">
      <c r="A165" s="223">
        <v>164</v>
      </c>
      <c r="B165" s="225" t="s">
        <v>81</v>
      </c>
      <c r="C165" s="225" t="s">
        <v>209</v>
      </c>
      <c r="D165" s="227">
        <v>44943</v>
      </c>
      <c r="E165" s="236" t="s">
        <v>880</v>
      </c>
      <c r="F165" s="237" t="s">
        <v>881</v>
      </c>
      <c r="G165" s="225" t="s">
        <v>882</v>
      </c>
    </row>
    <row r="166" spans="1:7" ht="18.75">
      <c r="A166" s="238">
        <v>165</v>
      </c>
      <c r="B166" s="225" t="s">
        <v>81</v>
      </c>
      <c r="C166" s="225" t="s">
        <v>764</v>
      </c>
      <c r="D166" s="227">
        <v>44945</v>
      </c>
      <c r="E166" s="236" t="s">
        <v>627</v>
      </c>
      <c r="F166" s="237" t="s">
        <v>82</v>
      </c>
      <c r="G166" s="230" t="s">
        <v>883</v>
      </c>
    </row>
    <row r="167" spans="1:7" ht="18.75">
      <c r="A167" s="238">
        <v>166</v>
      </c>
      <c r="B167" s="239" t="s">
        <v>81</v>
      </c>
      <c r="C167" s="239" t="s">
        <v>210</v>
      </c>
      <c r="D167" s="240">
        <v>44944</v>
      </c>
      <c r="E167" s="241" t="s">
        <v>374</v>
      </c>
      <c r="F167" s="242" t="s">
        <v>884</v>
      </c>
      <c r="G167" s="239" t="s">
        <v>885</v>
      </c>
    </row>
    <row r="168" spans="1:7" ht="18.75">
      <c r="A168" s="238">
        <v>167</v>
      </c>
      <c r="B168" s="239" t="s">
        <v>26</v>
      </c>
      <c r="C168" s="239" t="s">
        <v>886</v>
      </c>
      <c r="D168" s="240">
        <v>44945</v>
      </c>
      <c r="E168" s="241" t="s">
        <v>627</v>
      </c>
      <c r="F168" s="242" t="s">
        <v>887</v>
      </c>
      <c r="G168" s="239" t="s">
        <v>888</v>
      </c>
    </row>
    <row r="169" spans="1:7" ht="18.75">
      <c r="A169" s="238">
        <v>168</v>
      </c>
      <c r="B169" s="239" t="s">
        <v>22</v>
      </c>
      <c r="C169" s="239" t="s">
        <v>889</v>
      </c>
      <c r="D169" s="240">
        <v>44945</v>
      </c>
      <c r="E169" s="241" t="s">
        <v>627</v>
      </c>
      <c r="F169" s="242" t="s">
        <v>616</v>
      </c>
      <c r="G169" s="243" t="s">
        <v>888</v>
      </c>
    </row>
    <row r="170" spans="1:7" ht="18.75">
      <c r="A170" s="238">
        <v>169</v>
      </c>
      <c r="B170" s="239" t="s">
        <v>14</v>
      </c>
      <c r="C170" s="239" t="s">
        <v>203</v>
      </c>
      <c r="D170" s="240">
        <v>44949</v>
      </c>
      <c r="E170" s="241" t="s">
        <v>374</v>
      </c>
      <c r="F170" s="242" t="s">
        <v>82</v>
      </c>
      <c r="G170" s="239" t="s">
        <v>890</v>
      </c>
    </row>
    <row r="171" spans="1:7" ht="18.75">
      <c r="A171" s="238">
        <v>170</v>
      </c>
      <c r="B171" s="239" t="s">
        <v>91</v>
      </c>
      <c r="C171" s="239" t="s">
        <v>212</v>
      </c>
      <c r="D171" s="240">
        <v>44950</v>
      </c>
      <c r="E171" s="241" t="s">
        <v>615</v>
      </c>
      <c r="F171" s="242" t="s">
        <v>185</v>
      </c>
      <c r="G171" s="239" t="s">
        <v>891</v>
      </c>
    </row>
    <row r="172" spans="1:7" ht="18.75">
      <c r="A172" s="238">
        <v>171</v>
      </c>
      <c r="B172" s="239" t="s">
        <v>14</v>
      </c>
      <c r="C172" s="239" t="s">
        <v>215</v>
      </c>
      <c r="D172" s="240">
        <v>44952</v>
      </c>
      <c r="E172" s="241" t="s">
        <v>175</v>
      </c>
      <c r="F172" s="242" t="s">
        <v>185</v>
      </c>
      <c r="G172" s="239" t="s">
        <v>892</v>
      </c>
    </row>
    <row r="173" spans="1:7" ht="18.75">
      <c r="A173" s="238">
        <v>172</v>
      </c>
      <c r="B173" s="239" t="s">
        <v>14</v>
      </c>
      <c r="C173" s="239" t="s">
        <v>216</v>
      </c>
      <c r="D173" s="240">
        <v>44957</v>
      </c>
      <c r="E173" s="241" t="s">
        <v>623</v>
      </c>
      <c r="F173" s="242" t="s">
        <v>616</v>
      </c>
      <c r="G173" s="239" t="s">
        <v>893</v>
      </c>
    </row>
    <row r="174" spans="1:7" ht="18.75">
      <c r="A174" s="238">
        <v>173</v>
      </c>
      <c r="B174" s="239" t="s">
        <v>44</v>
      </c>
      <c r="C174" s="239" t="s">
        <v>894</v>
      </c>
      <c r="D174" s="240">
        <v>44957</v>
      </c>
      <c r="E174" s="241" t="s">
        <v>627</v>
      </c>
      <c r="F174" s="242" t="s">
        <v>616</v>
      </c>
      <c r="G174" s="243" t="s">
        <v>895</v>
      </c>
    </row>
    <row r="175" spans="1:7" ht="18.75">
      <c r="A175" s="238">
        <v>174</v>
      </c>
      <c r="B175" s="239" t="s">
        <v>14</v>
      </c>
      <c r="C175" s="239" t="s">
        <v>896</v>
      </c>
      <c r="D175" s="240">
        <v>43683</v>
      </c>
      <c r="E175" s="241" t="s">
        <v>175</v>
      </c>
      <c r="F175" s="242" t="s">
        <v>186</v>
      </c>
      <c r="G175" s="239" t="s">
        <v>897</v>
      </c>
    </row>
    <row r="176" spans="1:7" ht="18.75">
      <c r="A176" s="238">
        <v>175</v>
      </c>
      <c r="B176" s="239" t="s">
        <v>22</v>
      </c>
      <c r="C176" s="239" t="s">
        <v>217</v>
      </c>
      <c r="D176" s="240">
        <v>44960</v>
      </c>
      <c r="E176" s="241" t="s">
        <v>587</v>
      </c>
      <c r="F176" s="242" t="s">
        <v>898</v>
      </c>
      <c r="G176" s="239" t="s">
        <v>899</v>
      </c>
    </row>
    <row r="177" spans="1:7" ht="18.75">
      <c r="A177" s="238">
        <v>176</v>
      </c>
      <c r="B177" s="239" t="s">
        <v>14</v>
      </c>
      <c r="C177" s="239" t="s">
        <v>218</v>
      </c>
      <c r="D177" s="240">
        <v>44965</v>
      </c>
      <c r="E177" s="241" t="s">
        <v>180</v>
      </c>
      <c r="F177" s="242" t="s">
        <v>900</v>
      </c>
      <c r="G177" s="239" t="s">
        <v>901</v>
      </c>
    </row>
    <row r="178" spans="1:7" ht="18.75">
      <c r="A178" s="238">
        <v>177</v>
      </c>
      <c r="B178" s="239" t="s">
        <v>621</v>
      </c>
      <c r="C178" s="239" t="s">
        <v>902</v>
      </c>
      <c r="D178" s="240">
        <v>44970</v>
      </c>
      <c r="E178" s="241" t="s">
        <v>615</v>
      </c>
      <c r="F178" s="242" t="s">
        <v>616</v>
      </c>
      <c r="G178" s="243" t="s">
        <v>903</v>
      </c>
    </row>
    <row r="179" spans="1:7" ht="18.75">
      <c r="A179" s="238">
        <v>178</v>
      </c>
      <c r="B179" s="239" t="s">
        <v>33</v>
      </c>
      <c r="C179" s="239" t="s">
        <v>196</v>
      </c>
      <c r="D179" s="240">
        <v>44971</v>
      </c>
      <c r="E179" s="244" t="s">
        <v>178</v>
      </c>
      <c r="F179" s="239" t="s">
        <v>904</v>
      </c>
      <c r="G179" s="239" t="s">
        <v>905</v>
      </c>
    </row>
    <row r="180" spans="1:7" ht="18.75">
      <c r="A180" s="238">
        <v>179</v>
      </c>
      <c r="B180" s="239" t="s">
        <v>44</v>
      </c>
      <c r="C180" s="239" t="s">
        <v>906</v>
      </c>
      <c r="D180" s="240">
        <v>44980</v>
      </c>
      <c r="E180" s="244" t="s">
        <v>45</v>
      </c>
      <c r="F180" s="239" t="s">
        <v>175</v>
      </c>
      <c r="G180" s="243" t="s">
        <v>907</v>
      </c>
    </row>
    <row r="181" spans="1:7" ht="18.75">
      <c r="A181" s="238">
        <v>180</v>
      </c>
      <c r="B181" s="239" t="s">
        <v>33</v>
      </c>
      <c r="C181" s="239" t="s">
        <v>842</v>
      </c>
      <c r="D181" s="240">
        <v>45005</v>
      </c>
      <c r="E181" s="244" t="s">
        <v>178</v>
      </c>
      <c r="F181" s="239" t="s">
        <v>611</v>
      </c>
      <c r="G181" s="243" t="s">
        <v>908</v>
      </c>
    </row>
    <row r="182" spans="1:7" ht="18.75">
      <c r="A182" s="238">
        <v>181</v>
      </c>
      <c r="B182" s="239" t="s">
        <v>26</v>
      </c>
      <c r="C182" s="239" t="s">
        <v>219</v>
      </c>
      <c r="D182" s="240">
        <v>45005</v>
      </c>
      <c r="E182" s="244" t="s">
        <v>175</v>
      </c>
      <c r="F182" s="239" t="s">
        <v>611</v>
      </c>
      <c r="G182" s="239" t="s">
        <v>909</v>
      </c>
    </row>
    <row r="183" spans="1:7" ht="18.75">
      <c r="A183" s="238">
        <v>182</v>
      </c>
      <c r="B183" s="239" t="s">
        <v>22</v>
      </c>
      <c r="C183" s="239" t="s">
        <v>221</v>
      </c>
      <c r="D183" s="240">
        <v>45034</v>
      </c>
      <c r="E183" s="244" t="s">
        <v>587</v>
      </c>
      <c r="F183" s="239" t="s">
        <v>910</v>
      </c>
      <c r="G183" s="245" t="s">
        <v>911</v>
      </c>
    </row>
    <row r="184" spans="1:7" ht="18.75">
      <c r="A184" s="238">
        <v>183</v>
      </c>
      <c r="B184" s="239" t="s">
        <v>14</v>
      </c>
      <c r="C184" s="239" t="s">
        <v>912</v>
      </c>
      <c r="D184" s="240">
        <v>45040</v>
      </c>
      <c r="E184" s="239" t="s">
        <v>587</v>
      </c>
      <c r="F184" s="239" t="s">
        <v>904</v>
      </c>
      <c r="G184" s="245" t="s">
        <v>913</v>
      </c>
    </row>
    <row r="185" spans="1:7" ht="18.75">
      <c r="A185" s="238">
        <v>184</v>
      </c>
      <c r="B185" s="239" t="s">
        <v>14</v>
      </c>
      <c r="C185" s="239" t="s">
        <v>254</v>
      </c>
      <c r="D185" s="240">
        <v>45055</v>
      </c>
      <c r="E185" s="244" t="s">
        <v>615</v>
      </c>
      <c r="F185" s="239" t="s">
        <v>186</v>
      </c>
      <c r="G185" s="239" t="s">
        <v>914</v>
      </c>
    </row>
    <row r="186" spans="1:7" ht="18.75">
      <c r="A186" s="238">
        <v>185</v>
      </c>
      <c r="B186" s="239" t="s">
        <v>22</v>
      </c>
      <c r="C186" s="239" t="s">
        <v>221</v>
      </c>
      <c r="D186" s="240">
        <v>45061</v>
      </c>
      <c r="E186" s="244" t="s">
        <v>680</v>
      </c>
      <c r="F186" s="239" t="s">
        <v>434</v>
      </c>
      <c r="G186" s="239" t="s">
        <v>915</v>
      </c>
    </row>
    <row r="187" spans="1:7" ht="18.75">
      <c r="A187" s="238">
        <v>186</v>
      </c>
      <c r="B187" s="239" t="s">
        <v>415</v>
      </c>
      <c r="C187" s="239" t="s">
        <v>290</v>
      </c>
      <c r="D187" s="240">
        <v>45063</v>
      </c>
      <c r="E187" s="244" t="s">
        <v>180</v>
      </c>
      <c r="F187" s="239" t="s">
        <v>48</v>
      </c>
      <c r="G187" s="239" t="s">
        <v>916</v>
      </c>
    </row>
    <row r="188" spans="1:7" ht="18.75">
      <c r="A188" s="238">
        <v>187</v>
      </c>
      <c r="B188" s="239" t="s">
        <v>26</v>
      </c>
      <c r="C188" s="239" t="s">
        <v>301</v>
      </c>
      <c r="D188" s="240">
        <v>45090</v>
      </c>
      <c r="E188" s="244" t="s">
        <v>374</v>
      </c>
      <c r="F188" s="239" t="s">
        <v>185</v>
      </c>
      <c r="G188" s="239" t="s">
        <v>917</v>
      </c>
    </row>
    <row r="189" spans="1:7" ht="18.75">
      <c r="A189" s="246">
        <v>188</v>
      </c>
      <c r="B189" s="239" t="s">
        <v>26</v>
      </c>
      <c r="C189" s="239" t="s">
        <v>294</v>
      </c>
      <c r="D189" s="240">
        <v>45097</v>
      </c>
      <c r="E189" s="244" t="s">
        <v>374</v>
      </c>
      <c r="F189" s="239" t="s">
        <v>918</v>
      </c>
      <c r="G189" s="239" t="s">
        <v>919</v>
      </c>
    </row>
    <row r="190" spans="1:7" ht="18.75">
      <c r="A190" s="246">
        <v>189</v>
      </c>
      <c r="B190" s="239" t="s">
        <v>26</v>
      </c>
      <c r="C190" s="239" t="s">
        <v>920</v>
      </c>
      <c r="D190" s="240">
        <v>45098</v>
      </c>
      <c r="E190" s="244" t="s">
        <v>627</v>
      </c>
      <c r="F190" s="239" t="s">
        <v>918</v>
      </c>
      <c r="G190" s="243" t="s">
        <v>921</v>
      </c>
    </row>
    <row r="191" spans="1:7" ht="18.75">
      <c r="A191" s="246">
        <v>190</v>
      </c>
      <c r="B191" s="239" t="s">
        <v>922</v>
      </c>
      <c r="C191" s="239" t="s">
        <v>298</v>
      </c>
      <c r="D191" s="240">
        <v>45098</v>
      </c>
      <c r="E191" s="244" t="s">
        <v>175</v>
      </c>
      <c r="F191" s="239" t="s">
        <v>181</v>
      </c>
      <c r="G191" s="239" t="s">
        <v>923</v>
      </c>
    </row>
    <row r="192" spans="1:7" ht="18.75">
      <c r="A192" s="246">
        <v>191</v>
      </c>
      <c r="B192" s="239" t="s">
        <v>22</v>
      </c>
      <c r="C192" s="239" t="s">
        <v>924</v>
      </c>
      <c r="D192" s="240">
        <v>45098</v>
      </c>
      <c r="E192" s="244" t="s">
        <v>175</v>
      </c>
      <c r="F192" s="239" t="s">
        <v>925</v>
      </c>
      <c r="G192" s="239" t="s">
        <v>926</v>
      </c>
    </row>
    <row r="193" spans="1:7" ht="18.75">
      <c r="A193" s="246">
        <v>192</v>
      </c>
      <c r="B193" s="247" t="s">
        <v>14</v>
      </c>
      <c r="C193" s="247" t="s">
        <v>297</v>
      </c>
      <c r="D193" s="248">
        <v>45096</v>
      </c>
      <c r="E193" s="249" t="s">
        <v>680</v>
      </c>
      <c r="F193" s="247" t="s">
        <v>53</v>
      </c>
      <c r="G193" s="247" t="s">
        <v>927</v>
      </c>
    </row>
    <row r="194" spans="1:7" ht="18.75">
      <c r="A194" s="250">
        <v>193</v>
      </c>
      <c r="B194" s="239" t="s">
        <v>26</v>
      </c>
      <c r="C194" s="239" t="s">
        <v>928</v>
      </c>
      <c r="D194" s="240">
        <v>45124</v>
      </c>
      <c r="E194" s="244" t="s">
        <v>627</v>
      </c>
      <c r="F194" s="239" t="s">
        <v>181</v>
      </c>
      <c r="G194" s="243" t="s">
        <v>929</v>
      </c>
    </row>
    <row r="195" spans="1:7" ht="18.75">
      <c r="A195" s="250">
        <v>194</v>
      </c>
      <c r="B195" s="239" t="s">
        <v>26</v>
      </c>
      <c r="C195" s="239" t="s">
        <v>930</v>
      </c>
      <c r="D195" s="240">
        <v>45124</v>
      </c>
      <c r="E195" s="244" t="s">
        <v>627</v>
      </c>
      <c r="F195" s="239" t="s">
        <v>918</v>
      </c>
      <c r="G195" s="243" t="s">
        <v>931</v>
      </c>
    </row>
    <row r="196" spans="1:7" ht="18.75">
      <c r="A196" s="250">
        <v>195</v>
      </c>
      <c r="B196" s="225" t="s">
        <v>585</v>
      </c>
      <c r="C196" s="225" t="s">
        <v>732</v>
      </c>
      <c r="D196" s="227">
        <v>45124</v>
      </c>
      <c r="E196" s="244" t="s">
        <v>627</v>
      </c>
      <c r="F196" s="225" t="s">
        <v>434</v>
      </c>
      <c r="G196" s="243" t="s">
        <v>932</v>
      </c>
    </row>
    <row r="197" spans="1:7" ht="18.75">
      <c r="A197" s="250">
        <v>196</v>
      </c>
      <c r="B197" s="225" t="s">
        <v>22</v>
      </c>
      <c r="C197" s="225" t="s">
        <v>771</v>
      </c>
      <c r="D197" s="227">
        <v>45124</v>
      </c>
      <c r="E197" s="244" t="s">
        <v>627</v>
      </c>
      <c r="F197" s="225" t="s">
        <v>181</v>
      </c>
      <c r="G197" s="230" t="s">
        <v>933</v>
      </c>
    </row>
    <row r="198" spans="1:7" ht="18.75">
      <c r="A198" s="250">
        <v>197</v>
      </c>
      <c r="B198" s="239" t="s">
        <v>26</v>
      </c>
      <c r="C198" s="239" t="s">
        <v>295</v>
      </c>
      <c r="D198" s="240">
        <v>45124</v>
      </c>
      <c r="E198" s="241" t="s">
        <v>615</v>
      </c>
      <c r="F198" s="239" t="s">
        <v>918</v>
      </c>
      <c r="G198" s="239" t="s">
        <v>934</v>
      </c>
    </row>
    <row r="199" spans="1:7" ht="18.75">
      <c r="A199" s="250">
        <v>198</v>
      </c>
      <c r="B199" s="239" t="s">
        <v>91</v>
      </c>
      <c r="C199" s="239" t="s">
        <v>292</v>
      </c>
      <c r="D199" s="240">
        <v>45124</v>
      </c>
      <c r="E199" s="241" t="s">
        <v>180</v>
      </c>
      <c r="F199" s="239" t="s">
        <v>904</v>
      </c>
      <c r="G199" s="239" t="s">
        <v>935</v>
      </c>
    </row>
    <row r="200" spans="1:7" ht="18.75">
      <c r="A200" s="250">
        <v>199</v>
      </c>
      <c r="B200" s="239" t="s">
        <v>442</v>
      </c>
      <c r="C200" s="239" t="s">
        <v>296</v>
      </c>
      <c r="D200" s="240">
        <v>45124</v>
      </c>
      <c r="E200" s="241" t="s">
        <v>615</v>
      </c>
      <c r="F200" s="239" t="s">
        <v>434</v>
      </c>
      <c r="G200" s="239" t="s">
        <v>936</v>
      </c>
    </row>
    <row r="201" spans="1:7" ht="18.75">
      <c r="A201" s="250">
        <v>200</v>
      </c>
      <c r="B201" s="251" t="s">
        <v>18</v>
      </c>
      <c r="C201" s="251" t="s">
        <v>300</v>
      </c>
      <c r="D201" s="252">
        <v>45162</v>
      </c>
      <c r="E201" s="253" t="s">
        <v>180</v>
      </c>
      <c r="F201" s="251" t="s">
        <v>123</v>
      </c>
      <c r="G201" s="254" t="s">
        <v>937</v>
      </c>
    </row>
    <row r="202" spans="1:7" ht="18.75">
      <c r="A202" s="250">
        <v>201</v>
      </c>
      <c r="B202" s="239" t="s">
        <v>14</v>
      </c>
      <c r="C202" s="239" t="s">
        <v>425</v>
      </c>
      <c r="D202" s="240">
        <v>45187</v>
      </c>
      <c r="E202" s="244" t="s">
        <v>178</v>
      </c>
      <c r="F202" s="239" t="s">
        <v>186</v>
      </c>
      <c r="G202" s="243" t="s">
        <v>938</v>
      </c>
    </row>
    <row r="203" spans="1:7" ht="18.75">
      <c r="A203" s="250">
        <v>202</v>
      </c>
      <c r="B203" s="239" t="s">
        <v>922</v>
      </c>
      <c r="C203" s="239" t="s">
        <v>407</v>
      </c>
      <c r="D203" s="240">
        <v>45134</v>
      </c>
      <c r="E203" s="244" t="s">
        <v>587</v>
      </c>
      <c r="F203" s="239" t="s">
        <v>904</v>
      </c>
      <c r="G203" s="239" t="s">
        <v>939</v>
      </c>
    </row>
    <row r="204" spans="1:7" ht="18.75">
      <c r="A204" s="250">
        <v>203</v>
      </c>
      <c r="B204" s="239" t="s">
        <v>22</v>
      </c>
      <c r="C204" s="239" t="s">
        <v>221</v>
      </c>
      <c r="D204" s="240">
        <v>45061</v>
      </c>
      <c r="E204" s="244" t="s">
        <v>587</v>
      </c>
      <c r="F204" s="239" t="s">
        <v>434</v>
      </c>
      <c r="G204" s="239" t="s">
        <v>940</v>
      </c>
    </row>
    <row r="205" spans="1:7" ht="18.75">
      <c r="A205" s="250">
        <v>204</v>
      </c>
      <c r="B205" s="239" t="s">
        <v>14</v>
      </c>
      <c r="C205" s="239" t="s">
        <v>941</v>
      </c>
      <c r="D205" s="240">
        <v>45200</v>
      </c>
      <c r="E205" s="244" t="s">
        <v>180</v>
      </c>
      <c r="F205" s="239" t="s">
        <v>53</v>
      </c>
      <c r="G205" s="239" t="s">
        <v>942</v>
      </c>
    </row>
    <row r="206" spans="1:7" ht="18.75">
      <c r="A206" s="250">
        <v>205</v>
      </c>
      <c r="B206" s="239" t="s">
        <v>14</v>
      </c>
      <c r="C206" s="239" t="s">
        <v>299</v>
      </c>
      <c r="D206" s="240">
        <v>45237</v>
      </c>
      <c r="E206" s="244" t="s">
        <v>180</v>
      </c>
      <c r="F206" s="239" t="s">
        <v>53</v>
      </c>
      <c r="G206" s="239" t="s">
        <v>943</v>
      </c>
    </row>
    <row r="207" spans="1:7" ht="18.75">
      <c r="A207" s="250">
        <v>206</v>
      </c>
      <c r="B207" s="239" t="s">
        <v>16</v>
      </c>
      <c r="C207" s="251" t="s">
        <v>944</v>
      </c>
      <c r="D207" s="252">
        <v>45257</v>
      </c>
      <c r="E207" s="253" t="s">
        <v>945</v>
      </c>
      <c r="F207" s="251" t="s">
        <v>910</v>
      </c>
      <c r="G207" s="251" t="s">
        <v>946</v>
      </c>
    </row>
    <row r="208" spans="1:7" ht="18.75">
      <c r="A208" s="250">
        <v>207</v>
      </c>
      <c r="B208" s="239" t="s">
        <v>172</v>
      </c>
      <c r="C208" s="251" t="s">
        <v>197</v>
      </c>
      <c r="D208" s="252">
        <v>44879</v>
      </c>
      <c r="E208" s="253" t="s">
        <v>880</v>
      </c>
      <c r="F208" s="251" t="s">
        <v>947</v>
      </c>
      <c r="G208" s="251" t="s">
        <v>997</v>
      </c>
    </row>
    <row r="209" spans="1:7" ht="18.75">
      <c r="A209" s="250"/>
      <c r="B209" s="294" t="s">
        <v>33</v>
      </c>
      <c r="C209" s="291" t="s">
        <v>989</v>
      </c>
      <c r="D209" s="292"/>
      <c r="E209" s="293" t="s">
        <v>178</v>
      </c>
      <c r="F209" s="284" t="s">
        <v>59</v>
      </c>
      <c r="G209" s="285" t="s">
        <v>990</v>
      </c>
    </row>
    <row r="210" spans="1:7" s="287" customFormat="1" ht="18.75">
      <c r="A210" s="286"/>
      <c r="B210" s="239" t="s">
        <v>22</v>
      </c>
      <c r="C210" s="251" t="s">
        <v>992</v>
      </c>
      <c r="D210" s="252">
        <v>45370</v>
      </c>
      <c r="E210" s="253" t="s">
        <v>175</v>
      </c>
      <c r="F210" s="242" t="s">
        <v>993</v>
      </c>
      <c r="G210" s="242" t="s">
        <v>994</v>
      </c>
    </row>
    <row r="211" spans="1:7" s="289" customFormat="1" ht="18.75">
      <c r="A211" s="288"/>
      <c r="B211" s="294" t="s">
        <v>996</v>
      </c>
      <c r="C211" s="295" t="s">
        <v>197</v>
      </c>
      <c r="D211" s="296">
        <v>45376</v>
      </c>
      <c r="E211" s="297" t="s">
        <v>998</v>
      </c>
      <c r="F211" s="288" t="s">
        <v>999</v>
      </c>
      <c r="G211" s="288" t="s">
        <v>1000</v>
      </c>
    </row>
    <row r="212" spans="1:7" s="302" customFormat="1" ht="15.75">
      <c r="A212" s="299"/>
      <c r="B212" s="303" t="s">
        <v>1002</v>
      </c>
      <c r="C212" s="299" t="s">
        <v>75</v>
      </c>
      <c r="D212" s="300">
        <v>45401</v>
      </c>
      <c r="E212" s="301" t="s">
        <v>587</v>
      </c>
      <c r="F212" s="299" t="s">
        <v>834</v>
      </c>
      <c r="G212" s="299" t="s">
        <v>1003</v>
      </c>
    </row>
    <row r="213" spans="1:7" s="304" customFormat="1" ht="18.75">
      <c r="A213" s="295"/>
      <c r="B213" s="294" t="s">
        <v>14</v>
      </c>
      <c r="C213" s="295" t="s">
        <v>24</v>
      </c>
      <c r="D213" s="296">
        <v>45418</v>
      </c>
      <c r="E213" s="297" t="s">
        <v>175</v>
      </c>
      <c r="F213" s="295" t="s">
        <v>259</v>
      </c>
      <c r="G213" s="295" t="s">
        <v>1005</v>
      </c>
    </row>
    <row r="214" spans="1:7" s="304" customFormat="1" ht="18.75">
      <c r="A214" s="295"/>
      <c r="B214" s="294" t="s">
        <v>81</v>
      </c>
      <c r="C214" s="295" t="s">
        <v>209</v>
      </c>
      <c r="D214" s="296">
        <v>45432</v>
      </c>
      <c r="E214" s="297" t="s">
        <v>998</v>
      </c>
      <c r="F214" s="295" t="s">
        <v>1008</v>
      </c>
      <c r="G214" s="295" t="s">
        <v>1009</v>
      </c>
    </row>
    <row r="215" spans="1:7" s="304" customFormat="1" ht="18.75">
      <c r="A215" s="295"/>
      <c r="B215" s="294" t="s">
        <v>14</v>
      </c>
      <c r="C215" s="295" t="s">
        <v>299</v>
      </c>
      <c r="D215" s="296">
        <v>45422</v>
      </c>
      <c r="E215" s="297" t="s">
        <v>180</v>
      </c>
      <c r="F215" s="295" t="s">
        <v>53</v>
      </c>
      <c r="G215" s="295" t="s">
        <v>1013</v>
      </c>
    </row>
    <row r="216" spans="1:7" ht="18.75">
      <c r="B216" s="294" t="s">
        <v>22</v>
      </c>
      <c r="C216" s="295" t="s">
        <v>122</v>
      </c>
      <c r="D216" s="296">
        <v>45495</v>
      </c>
      <c r="E216" s="297" t="s">
        <v>1027</v>
      </c>
      <c r="F216" s="295" t="s">
        <v>1028</v>
      </c>
      <c r="G216" s="295" t="s">
        <v>1029</v>
      </c>
    </row>
    <row r="217" spans="1:7" ht="18.75">
      <c r="B217" s="294"/>
      <c r="C217" s="295"/>
      <c r="D217" s="296"/>
      <c r="E217" s="297"/>
      <c r="F217" s="295"/>
      <c r="G217" s="295"/>
    </row>
    <row r="218" spans="1:7" ht="18.75">
      <c r="B218" s="294"/>
      <c r="C218" s="295"/>
      <c r="D218" s="296"/>
      <c r="E218" s="297"/>
      <c r="F218" s="295"/>
      <c r="G218" s="295"/>
    </row>
    <row r="219" spans="1:7" ht="18.75">
      <c r="B219" s="294"/>
      <c r="C219" s="295"/>
      <c r="D219" s="296"/>
      <c r="E219" s="297"/>
      <c r="F219" s="295"/>
      <c r="G219" s="295"/>
    </row>
    <row r="220" spans="1:7" ht="18.75">
      <c r="B220" s="294"/>
      <c r="C220" s="295"/>
      <c r="D220" s="296"/>
      <c r="E220" s="297"/>
      <c r="F220" s="295"/>
      <c r="G220" s="295"/>
    </row>
    <row r="221" spans="1:7" ht="18.75">
      <c r="B221" s="294"/>
      <c r="C221" s="295"/>
      <c r="D221" s="296"/>
      <c r="E221" s="297"/>
      <c r="F221" s="295"/>
      <c r="G221" s="295"/>
    </row>
    <row r="222" spans="1:7" ht="18.75">
      <c r="B222" s="294"/>
      <c r="C222" s="295"/>
      <c r="D222" s="296"/>
      <c r="E222" s="297"/>
      <c r="F222" s="295"/>
      <c r="G222" s="295"/>
    </row>
    <row r="223" spans="1:7" ht="18.75">
      <c r="B223" s="294"/>
      <c r="C223" s="295"/>
      <c r="D223" s="296"/>
      <c r="E223" s="297"/>
      <c r="F223" s="295"/>
      <c r="G223" s="295"/>
    </row>
    <row r="224" spans="1:7" ht="18.75">
      <c r="B224" s="305"/>
      <c r="C224" s="304"/>
      <c r="D224" s="306"/>
      <c r="E224" s="307"/>
      <c r="F224" s="304"/>
      <c r="G224" s="304"/>
    </row>
    <row r="225" spans="2:2">
      <c r="B225" s="290"/>
    </row>
    <row r="226" spans="2:2">
      <c r="B226" s="290"/>
    </row>
    <row r="227" spans="2:2">
      <c r="B227" s="290"/>
    </row>
    <row r="228" spans="2:2">
      <c r="B228" s="290"/>
    </row>
    <row r="229" spans="2:2">
      <c r="B229" s="290"/>
    </row>
    <row r="230" spans="2:2">
      <c r="B230" s="290"/>
    </row>
    <row r="231" spans="2:2">
      <c r="B231" s="290"/>
    </row>
    <row r="232" spans="2:2">
      <c r="B232" s="290"/>
    </row>
    <row r="233" spans="2:2">
      <c r="B233" s="290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74" t="s">
        <v>395</v>
      </c>
      <c r="B1" s="174" t="s">
        <v>390</v>
      </c>
      <c r="C1" s="174" t="s">
        <v>391</v>
      </c>
      <c r="D1" s="174" t="s">
        <v>392</v>
      </c>
      <c r="E1" s="160"/>
      <c r="F1" s="160"/>
      <c r="G1" s="447" t="s">
        <v>394</v>
      </c>
      <c r="H1" s="448"/>
      <c r="I1" s="448"/>
      <c r="J1" s="448"/>
      <c r="K1" s="449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309</v>
      </c>
      <c r="B2" s="169"/>
      <c r="C2" s="164">
        <v>6.1050000000000004</v>
      </c>
      <c r="D2" s="164">
        <f>B2*C2</f>
        <v>0</v>
      </c>
      <c r="E2" s="160"/>
      <c r="F2" s="160"/>
      <c r="G2" s="175"/>
      <c r="H2" s="174" t="s">
        <v>309</v>
      </c>
      <c r="I2" s="174" t="s">
        <v>312</v>
      </c>
      <c r="J2" s="174" t="s">
        <v>310</v>
      </c>
      <c r="K2" s="174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312</v>
      </c>
      <c r="B3" s="163"/>
      <c r="C3" s="164">
        <v>6.4939999999999998</v>
      </c>
      <c r="D3" s="164">
        <f t="shared" ref="D3:D4" si="0">B3*C3</f>
        <v>0</v>
      </c>
      <c r="E3" s="160"/>
      <c r="F3" s="160"/>
      <c r="G3" s="163" t="s">
        <v>395</v>
      </c>
      <c r="H3" s="171">
        <f>D2</f>
        <v>0</v>
      </c>
      <c r="I3" s="171">
        <f>D3</f>
        <v>0</v>
      </c>
      <c r="J3" s="171">
        <f>D4</f>
        <v>0</v>
      </c>
      <c r="K3" s="172">
        <f>D5</f>
        <v>0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393</v>
      </c>
      <c r="B4" s="163"/>
      <c r="C4" s="164">
        <v>6.4749999999999996</v>
      </c>
      <c r="D4" s="164">
        <f t="shared" si="0"/>
        <v>0</v>
      </c>
      <c r="E4" s="160"/>
      <c r="F4" s="160"/>
      <c r="G4" s="163" t="s">
        <v>396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75"/>
      <c r="B5" s="174">
        <f>SUM(B2:B4)</f>
        <v>0</v>
      </c>
      <c r="C5" s="175"/>
      <c r="D5" s="176">
        <f>SUM(D2:D4)</f>
        <v>0</v>
      </c>
      <c r="E5" s="160"/>
      <c r="F5" s="160"/>
      <c r="G5" s="163" t="s">
        <v>397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398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74" t="s">
        <v>396</v>
      </c>
      <c r="B7" s="174" t="s">
        <v>390</v>
      </c>
      <c r="C7" s="174" t="s">
        <v>391</v>
      </c>
      <c r="D7" s="174" t="s">
        <v>392</v>
      </c>
      <c r="E7" s="160"/>
      <c r="F7" s="160"/>
      <c r="G7" s="163" t="s">
        <v>399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309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400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312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401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393</v>
      </c>
      <c r="B10" s="163"/>
      <c r="C10" s="164">
        <v>6.4749999999999996</v>
      </c>
      <c r="D10" s="164">
        <f t="shared" si="1"/>
        <v>0</v>
      </c>
      <c r="F10" s="160"/>
      <c r="G10" s="163" t="s">
        <v>402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75"/>
      <c r="B11" s="174">
        <f>SUM(B8:B10)</f>
        <v>0</v>
      </c>
      <c r="C11" s="175"/>
      <c r="D11" s="176">
        <f>SUM(D8:D10)</f>
        <v>0</v>
      </c>
      <c r="F11" s="160"/>
      <c r="G11" s="163" t="s">
        <v>403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404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74" t="s">
        <v>397</v>
      </c>
      <c r="B13" s="174" t="s">
        <v>390</v>
      </c>
      <c r="C13" s="174" t="s">
        <v>391</v>
      </c>
      <c r="D13" s="174" t="s">
        <v>392</v>
      </c>
      <c r="F13" s="160"/>
      <c r="G13" s="163" t="s">
        <v>405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309</v>
      </c>
      <c r="B14" s="169"/>
      <c r="C14" s="164">
        <v>6.1050000000000004</v>
      </c>
      <c r="D14" s="164">
        <f>B14*C14</f>
        <v>0</v>
      </c>
      <c r="F14" s="160"/>
      <c r="G14" s="168" t="s">
        <v>406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312</v>
      </c>
      <c r="B15" s="163"/>
      <c r="C15" s="164">
        <v>6.4939999999999998</v>
      </c>
      <c r="D15" s="164">
        <f t="shared" ref="D15:D16" si="2">B15*C15</f>
        <v>0</v>
      </c>
      <c r="F15" s="160"/>
      <c r="G15" s="177" t="s">
        <v>46</v>
      </c>
      <c r="H15" s="178">
        <f>SUM(H3:H14)</f>
        <v>0</v>
      </c>
      <c r="I15" s="178">
        <f t="shared" ref="I15:J15" si="3">SUM(I3:I14)</f>
        <v>0</v>
      </c>
      <c r="J15" s="178">
        <f t="shared" si="3"/>
        <v>0</v>
      </c>
      <c r="K15" s="178">
        <f>SUM(H15:J15)</f>
        <v>0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393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75"/>
      <c r="B17" s="174">
        <f>SUM(B14:B16)</f>
        <v>0</v>
      </c>
      <c r="C17" s="175"/>
      <c r="D17" s="176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74" t="s">
        <v>398</v>
      </c>
      <c r="B19" s="174" t="s">
        <v>390</v>
      </c>
      <c r="C19" s="174" t="s">
        <v>391</v>
      </c>
      <c r="D19" s="174" t="s">
        <v>392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309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312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393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75"/>
      <c r="B23" s="174">
        <f>SUM(B20:B22)</f>
        <v>0</v>
      </c>
      <c r="C23" s="175"/>
      <c r="D23" s="176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74" t="s">
        <v>399</v>
      </c>
      <c r="B25" s="174" t="s">
        <v>390</v>
      </c>
      <c r="C25" s="174" t="s">
        <v>391</v>
      </c>
      <c r="D25" s="174" t="s">
        <v>392</v>
      </c>
    </row>
    <row r="26" spans="1:20" ht="15" thickBot="1">
      <c r="A26" s="163" t="s">
        <v>309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312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393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75"/>
      <c r="B29" s="174">
        <f>SUM(B26:B28)</f>
        <v>0</v>
      </c>
      <c r="C29" s="175"/>
      <c r="D29" s="176">
        <f>SUM(D26:D28)</f>
        <v>0</v>
      </c>
    </row>
    <row r="30" spans="1:20" ht="15" thickBot="1"/>
    <row r="31" spans="1:20" ht="15.75" thickBot="1">
      <c r="A31" s="174" t="s">
        <v>400</v>
      </c>
      <c r="B31" s="174" t="s">
        <v>390</v>
      </c>
      <c r="C31" s="174" t="s">
        <v>391</v>
      </c>
      <c r="D31" s="174" t="s">
        <v>392</v>
      </c>
    </row>
    <row r="32" spans="1:20" ht="15" thickBot="1">
      <c r="A32" s="163" t="s">
        <v>309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312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393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75"/>
      <c r="B35" s="174">
        <f>SUM(B32:B34)</f>
        <v>0</v>
      </c>
      <c r="C35" s="175"/>
      <c r="D35" s="176">
        <f>SUM(D32:D34)</f>
        <v>0</v>
      </c>
    </row>
    <row r="36" spans="1:4" ht="15" thickBot="1"/>
    <row r="37" spans="1:4" ht="15.75" thickBot="1">
      <c r="A37" s="174" t="s">
        <v>401</v>
      </c>
      <c r="B37" s="174" t="s">
        <v>390</v>
      </c>
      <c r="C37" s="174" t="s">
        <v>391</v>
      </c>
      <c r="D37" s="174" t="s">
        <v>392</v>
      </c>
    </row>
    <row r="38" spans="1:4" ht="15" thickBot="1">
      <c r="A38" s="163" t="s">
        <v>309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312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393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75"/>
      <c r="B41" s="174">
        <f>SUM(B38:B40)</f>
        <v>0</v>
      </c>
      <c r="C41" s="175"/>
      <c r="D41" s="176">
        <f>SUM(D38:D40)</f>
        <v>0</v>
      </c>
    </row>
    <row r="42" spans="1:4" ht="15" thickBot="1"/>
    <row r="43" spans="1:4" ht="15.75" thickBot="1">
      <c r="A43" s="174" t="s">
        <v>402</v>
      </c>
      <c r="B43" s="174" t="s">
        <v>390</v>
      </c>
      <c r="C43" s="174" t="s">
        <v>391</v>
      </c>
      <c r="D43" s="174" t="s">
        <v>392</v>
      </c>
    </row>
    <row r="44" spans="1:4" ht="15" thickBot="1">
      <c r="A44" s="163" t="s">
        <v>309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312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393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75"/>
      <c r="B47" s="174">
        <f>SUM(B44:B46)</f>
        <v>0</v>
      </c>
      <c r="C47" s="175"/>
      <c r="D47" s="176">
        <f>SUM(D44:D46)</f>
        <v>0</v>
      </c>
    </row>
    <row r="48" spans="1:4" ht="15" thickBot="1"/>
    <row r="49" spans="1:4" ht="15.75" thickBot="1">
      <c r="A49" s="174" t="s">
        <v>403</v>
      </c>
      <c r="B49" s="174" t="s">
        <v>390</v>
      </c>
      <c r="C49" s="174" t="s">
        <v>391</v>
      </c>
      <c r="D49" s="174" t="s">
        <v>392</v>
      </c>
    </row>
    <row r="50" spans="1:4" ht="15" thickBot="1">
      <c r="A50" s="163" t="s">
        <v>309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312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393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75"/>
      <c r="B53" s="174">
        <f>SUM(B50:B52)</f>
        <v>0</v>
      </c>
      <c r="C53" s="175"/>
      <c r="D53" s="176">
        <f>SUM(D50:D52)</f>
        <v>0</v>
      </c>
    </row>
    <row r="54" spans="1:4" ht="15" thickBot="1"/>
    <row r="55" spans="1:4" ht="15.75" thickBot="1">
      <c r="A55" s="174" t="s">
        <v>404</v>
      </c>
      <c r="B55" s="174" t="s">
        <v>390</v>
      </c>
      <c r="C55" s="174" t="s">
        <v>391</v>
      </c>
      <c r="D55" s="174" t="s">
        <v>392</v>
      </c>
    </row>
    <row r="56" spans="1:4" ht="15" thickBot="1">
      <c r="A56" s="163" t="s">
        <v>309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312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393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75"/>
      <c r="B59" s="174">
        <f>SUM(B56:B58)</f>
        <v>0</v>
      </c>
      <c r="C59" s="175"/>
      <c r="D59" s="176">
        <f>SUM(D56:D58)</f>
        <v>0</v>
      </c>
    </row>
    <row r="60" spans="1:4" ht="15" thickBot="1"/>
    <row r="61" spans="1:4" ht="15.75" thickBot="1">
      <c r="A61" s="174" t="s">
        <v>405</v>
      </c>
      <c r="B61" s="174" t="s">
        <v>390</v>
      </c>
      <c r="C61" s="174" t="s">
        <v>391</v>
      </c>
      <c r="D61" s="174" t="s">
        <v>392</v>
      </c>
    </row>
    <row r="62" spans="1:4" ht="15" thickBot="1">
      <c r="A62" s="163" t="s">
        <v>309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312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393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75"/>
      <c r="B65" s="174">
        <f>SUM(B62:B64)</f>
        <v>0</v>
      </c>
      <c r="C65" s="175"/>
      <c r="D65" s="176">
        <f>SUM(D62:D64)</f>
        <v>0</v>
      </c>
    </row>
    <row r="66" spans="1:4" ht="15" thickBot="1"/>
    <row r="67" spans="1:4" ht="15.75" thickBot="1">
      <c r="A67" s="174" t="s">
        <v>406</v>
      </c>
      <c r="B67" s="174" t="s">
        <v>390</v>
      </c>
      <c r="C67" s="174" t="s">
        <v>391</v>
      </c>
      <c r="D67" s="174" t="s">
        <v>392</v>
      </c>
    </row>
    <row r="68" spans="1:4" ht="15" thickBot="1">
      <c r="A68" s="163" t="s">
        <v>309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312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393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75"/>
      <c r="B71" s="174">
        <f>SUM(B68:B70)</f>
        <v>0</v>
      </c>
      <c r="C71" s="175"/>
      <c r="D71" s="176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>
      <c r="A1" s="450" t="s">
        <v>410</v>
      </c>
      <c r="B1" s="450"/>
      <c r="C1" s="450"/>
      <c r="D1" s="450"/>
      <c r="E1" s="450"/>
      <c r="F1" s="450"/>
      <c r="G1" s="450" t="s">
        <v>47</v>
      </c>
    </row>
    <row r="2" spans="1:7">
      <c r="A2" s="179" t="s">
        <v>411</v>
      </c>
      <c r="B2" s="179" t="s">
        <v>354</v>
      </c>
      <c r="C2" s="179" t="s">
        <v>412</v>
      </c>
      <c r="D2" s="179" t="s">
        <v>3</v>
      </c>
      <c r="E2" s="179" t="s">
        <v>413</v>
      </c>
      <c r="F2" s="179" t="s">
        <v>6</v>
      </c>
      <c r="G2" s="450"/>
    </row>
    <row r="3" spans="1:7">
      <c r="A3" s="181" t="s">
        <v>255</v>
      </c>
      <c r="B3" s="181"/>
      <c r="C3" s="181" t="s">
        <v>14</v>
      </c>
      <c r="D3" s="181" t="s">
        <v>50</v>
      </c>
      <c r="E3" s="182">
        <v>2255.08</v>
      </c>
      <c r="F3" s="185" t="s">
        <v>10</v>
      </c>
      <c r="G3" s="189"/>
    </row>
    <row r="4" spans="1:7">
      <c r="A4" s="181" t="s">
        <v>240</v>
      </c>
      <c r="B4" s="181"/>
      <c r="C4" s="181" t="s">
        <v>14</v>
      </c>
      <c r="D4" s="181" t="s">
        <v>216</v>
      </c>
      <c r="E4" s="182">
        <v>2255.08</v>
      </c>
      <c r="F4" s="185" t="s">
        <v>10</v>
      </c>
      <c r="G4" s="189"/>
    </row>
    <row r="5" spans="1:7">
      <c r="A5" s="181" t="s">
        <v>53</v>
      </c>
      <c r="B5" s="181"/>
      <c r="C5" s="181" t="s">
        <v>14</v>
      </c>
      <c r="D5" s="181" t="s">
        <v>414</v>
      </c>
      <c r="E5" s="182">
        <v>2255.08</v>
      </c>
      <c r="F5" s="185" t="s">
        <v>10</v>
      </c>
      <c r="G5" s="189"/>
    </row>
    <row r="6" spans="1:7">
      <c r="A6" s="181" t="s">
        <v>48</v>
      </c>
      <c r="B6" s="181"/>
      <c r="C6" s="181" t="s">
        <v>415</v>
      </c>
      <c r="D6" s="181" t="s">
        <v>290</v>
      </c>
      <c r="E6" s="182">
        <v>3502.97</v>
      </c>
      <c r="F6" s="185" t="s">
        <v>10</v>
      </c>
      <c r="G6" s="189"/>
    </row>
    <row r="7" spans="1:7">
      <c r="A7" s="181" t="s">
        <v>242</v>
      </c>
      <c r="B7" s="181"/>
      <c r="C7" s="181" t="s">
        <v>14</v>
      </c>
      <c r="D7" s="181" t="s">
        <v>55</v>
      </c>
      <c r="E7" s="182">
        <v>2255.08</v>
      </c>
      <c r="F7" s="185" t="s">
        <v>10</v>
      </c>
      <c r="G7" s="189"/>
    </row>
    <row r="8" spans="1:7">
      <c r="A8" s="181" t="s">
        <v>181</v>
      </c>
      <c r="B8" s="181"/>
      <c r="C8" s="181" t="s">
        <v>14</v>
      </c>
      <c r="D8" s="181" t="s">
        <v>218</v>
      </c>
      <c r="E8" s="182">
        <v>2255.08</v>
      </c>
      <c r="F8" s="185"/>
      <c r="G8" s="189"/>
    </row>
    <row r="9" spans="1:7">
      <c r="A9" s="181" t="s">
        <v>257</v>
      </c>
      <c r="B9" s="181"/>
      <c r="C9" s="181" t="s">
        <v>22</v>
      </c>
      <c r="D9" s="181" t="s">
        <v>51</v>
      </c>
      <c r="E9" s="182">
        <v>8500</v>
      </c>
      <c r="F9" s="185"/>
      <c r="G9" s="189"/>
    </row>
    <row r="10" spans="1:7">
      <c r="A10" s="181" t="s">
        <v>257</v>
      </c>
      <c r="B10" s="181"/>
      <c r="C10" s="181" t="s">
        <v>18</v>
      </c>
      <c r="D10" s="181" t="s">
        <v>416</v>
      </c>
      <c r="E10" s="182">
        <v>1112</v>
      </c>
      <c r="F10" s="182"/>
      <c r="G10" s="189"/>
    </row>
    <row r="11" spans="1:7">
      <c r="A11" s="181" t="s">
        <v>257</v>
      </c>
      <c r="B11" s="181"/>
      <c r="C11" s="181" t="s">
        <v>14</v>
      </c>
      <c r="D11" s="181" t="s">
        <v>49</v>
      </c>
      <c r="E11" s="182">
        <v>2255.08</v>
      </c>
      <c r="F11" s="182"/>
      <c r="G11" s="189"/>
    </row>
    <row r="12" spans="1:7">
      <c r="A12" s="450" t="s">
        <v>46</v>
      </c>
      <c r="B12" s="450"/>
      <c r="C12" s="450"/>
      <c r="D12" s="450"/>
      <c r="E12" s="180">
        <v>26645.449999999997</v>
      </c>
      <c r="F12" s="184">
        <v>0</v>
      </c>
      <c r="G12" s="184">
        <v>26645.449999999997</v>
      </c>
    </row>
    <row r="14" spans="1:7">
      <c r="A14" s="450" t="s">
        <v>417</v>
      </c>
      <c r="B14" s="450"/>
      <c r="C14" s="450"/>
      <c r="D14" s="450"/>
      <c r="E14" s="450"/>
      <c r="F14" s="450"/>
      <c r="G14" s="450" t="s">
        <v>47</v>
      </c>
    </row>
    <row r="15" spans="1:7">
      <c r="A15" s="179" t="s">
        <v>411</v>
      </c>
      <c r="B15" s="179" t="s">
        <v>354</v>
      </c>
      <c r="C15" s="179" t="s">
        <v>412</v>
      </c>
      <c r="D15" s="179" t="s">
        <v>3</v>
      </c>
      <c r="E15" s="179" t="s">
        <v>413</v>
      </c>
      <c r="F15" s="179" t="s">
        <v>6</v>
      </c>
      <c r="G15" s="450"/>
    </row>
    <row r="16" spans="1:7">
      <c r="A16" s="181" t="s">
        <v>418</v>
      </c>
      <c r="B16" s="181" t="s">
        <v>419</v>
      </c>
      <c r="C16" s="181" t="s">
        <v>14</v>
      </c>
      <c r="D16" s="181" t="s">
        <v>63</v>
      </c>
      <c r="E16" s="187">
        <v>2255.33</v>
      </c>
      <c r="F16" s="185"/>
      <c r="G16" s="189"/>
    </row>
    <row r="17" spans="1:7">
      <c r="A17" s="451" t="s">
        <v>257</v>
      </c>
      <c r="B17" s="451" t="s">
        <v>420</v>
      </c>
      <c r="C17" s="181" t="s">
        <v>33</v>
      </c>
      <c r="D17" s="181" t="s">
        <v>67</v>
      </c>
      <c r="E17" s="182">
        <v>4014.33</v>
      </c>
      <c r="F17" s="185"/>
      <c r="G17" s="189"/>
    </row>
    <row r="18" spans="1:7">
      <c r="A18" s="452"/>
      <c r="B18" s="452"/>
      <c r="C18" s="181" t="s">
        <v>33</v>
      </c>
      <c r="D18" s="181" t="s">
        <v>68</v>
      </c>
      <c r="E18" s="182">
        <v>4014.33</v>
      </c>
      <c r="F18" s="185"/>
      <c r="G18" s="189"/>
    </row>
    <row r="19" spans="1:7">
      <c r="A19" s="181" t="s">
        <v>262</v>
      </c>
      <c r="B19" s="181" t="s">
        <v>421</v>
      </c>
      <c r="C19" s="181" t="s">
        <v>14</v>
      </c>
      <c r="D19" s="181" t="s">
        <v>69</v>
      </c>
      <c r="E19" s="182">
        <v>2255.08</v>
      </c>
      <c r="F19" s="185"/>
      <c r="G19" s="189"/>
    </row>
    <row r="20" spans="1:7">
      <c r="A20" s="181" t="s">
        <v>266</v>
      </c>
      <c r="B20" s="181" t="s">
        <v>422</v>
      </c>
      <c r="C20" s="181" t="s">
        <v>14</v>
      </c>
      <c r="D20" s="181" t="s">
        <v>72</v>
      </c>
      <c r="E20" s="182">
        <v>2255.08</v>
      </c>
      <c r="F20" s="185"/>
      <c r="G20" s="189"/>
    </row>
    <row r="21" spans="1:7">
      <c r="A21" s="451" t="s">
        <v>182</v>
      </c>
      <c r="B21" s="451" t="s">
        <v>423</v>
      </c>
      <c r="C21" s="181" t="s">
        <v>14</v>
      </c>
      <c r="D21" s="181" t="s">
        <v>64</v>
      </c>
      <c r="E21" s="182">
        <v>2255.33</v>
      </c>
      <c r="F21" s="185"/>
      <c r="G21" s="189"/>
    </row>
    <row r="22" spans="1:7">
      <c r="A22" s="453"/>
      <c r="B22" s="453"/>
      <c r="C22" s="181" t="s">
        <v>33</v>
      </c>
      <c r="D22" s="181" t="s">
        <v>65</v>
      </c>
      <c r="E22" s="182">
        <v>4014.33</v>
      </c>
      <c r="F22" s="185"/>
      <c r="G22" s="189"/>
    </row>
    <row r="23" spans="1:7">
      <c r="A23" s="453"/>
      <c r="B23" s="453"/>
      <c r="C23" s="181" t="s">
        <v>33</v>
      </c>
      <c r="D23" s="181" t="s">
        <v>66</v>
      </c>
      <c r="E23" s="182">
        <v>4014.33</v>
      </c>
      <c r="F23" s="185"/>
      <c r="G23" s="189"/>
    </row>
    <row r="24" spans="1:7">
      <c r="A24" s="453"/>
      <c r="B24" s="453"/>
      <c r="C24" s="181" t="s">
        <v>14</v>
      </c>
      <c r="D24" s="181" t="s">
        <v>71</v>
      </c>
      <c r="E24" s="182">
        <v>2255.08</v>
      </c>
      <c r="F24" s="185"/>
      <c r="G24" s="189"/>
    </row>
    <row r="25" spans="1:7">
      <c r="A25" s="453"/>
      <c r="B25" s="453"/>
      <c r="C25" s="181" t="s">
        <v>33</v>
      </c>
      <c r="D25" s="181" t="s">
        <v>196</v>
      </c>
      <c r="E25" s="182">
        <v>4014.33</v>
      </c>
      <c r="F25" s="185"/>
      <c r="G25" s="189"/>
    </row>
    <row r="26" spans="1:7">
      <c r="A26" s="452"/>
      <c r="B26" s="452"/>
      <c r="C26" s="181" t="s">
        <v>18</v>
      </c>
      <c r="D26" s="181" t="s">
        <v>73</v>
      </c>
      <c r="E26" s="182">
        <v>1112</v>
      </c>
      <c r="F26" s="182"/>
      <c r="G26" s="189"/>
    </row>
    <row r="27" spans="1:7">
      <c r="A27" s="181" t="s">
        <v>280</v>
      </c>
      <c r="B27" s="181" t="s">
        <v>424</v>
      </c>
      <c r="C27" s="181" t="s">
        <v>14</v>
      </c>
      <c r="D27" s="181" t="s">
        <v>425</v>
      </c>
      <c r="E27" s="182">
        <v>2255.08</v>
      </c>
      <c r="F27" s="182"/>
      <c r="G27" s="189"/>
    </row>
    <row r="28" spans="1:7">
      <c r="A28" s="451" t="s">
        <v>59</v>
      </c>
      <c r="B28" s="451" t="s">
        <v>426</v>
      </c>
      <c r="C28" s="181" t="s">
        <v>33</v>
      </c>
      <c r="D28" s="181" t="s">
        <v>58</v>
      </c>
      <c r="E28" s="182">
        <v>4014.33</v>
      </c>
      <c r="F28" s="182">
        <v>3522.39</v>
      </c>
      <c r="G28" s="189"/>
    </row>
    <row r="29" spans="1:7">
      <c r="A29" s="452"/>
      <c r="B29" s="452"/>
      <c r="C29" s="181" t="s">
        <v>33</v>
      </c>
      <c r="D29" s="181" t="s">
        <v>61</v>
      </c>
      <c r="E29" s="182">
        <v>4014.33</v>
      </c>
      <c r="F29" s="182">
        <v>3522.39</v>
      </c>
      <c r="G29" s="189"/>
    </row>
    <row r="30" spans="1:7">
      <c r="A30" s="450" t="s">
        <v>46</v>
      </c>
      <c r="B30" s="450"/>
      <c r="C30" s="450"/>
      <c r="D30" s="450"/>
      <c r="E30" s="180">
        <v>42743.290000000008</v>
      </c>
      <c r="F30" s="184">
        <v>7044.78</v>
      </c>
      <c r="G30" s="184">
        <v>49788.070000000007</v>
      </c>
    </row>
    <row r="32" spans="1:7">
      <c r="A32" s="450" t="s">
        <v>427</v>
      </c>
      <c r="B32" s="450"/>
      <c r="C32" s="450"/>
      <c r="D32" s="450"/>
      <c r="E32" s="450"/>
      <c r="F32" s="450"/>
      <c r="G32" s="450" t="s">
        <v>47</v>
      </c>
    </row>
    <row r="33" spans="1:7">
      <c r="A33" s="179" t="s">
        <v>411</v>
      </c>
      <c r="B33" s="179" t="s">
        <v>354</v>
      </c>
      <c r="C33" s="179" t="s">
        <v>412</v>
      </c>
      <c r="D33" s="179" t="s">
        <v>3</v>
      </c>
      <c r="E33" s="179" t="s">
        <v>413</v>
      </c>
      <c r="F33" s="179" t="s">
        <v>6</v>
      </c>
      <c r="G33" s="450"/>
    </row>
    <row r="34" spans="1:7">
      <c r="A34" s="181" t="s">
        <v>123</v>
      </c>
      <c r="B34" s="181" t="s">
        <v>428</v>
      </c>
      <c r="C34" s="181" t="s">
        <v>16</v>
      </c>
      <c r="D34" s="181" t="s">
        <v>75</v>
      </c>
      <c r="E34" s="182">
        <v>13240.9</v>
      </c>
      <c r="F34" s="185"/>
      <c r="G34" s="189"/>
    </row>
    <row r="35" spans="1:7">
      <c r="A35" s="450" t="s">
        <v>46</v>
      </c>
      <c r="B35" s="450"/>
      <c r="C35" s="450"/>
      <c r="D35" s="450"/>
      <c r="E35" s="180">
        <v>13240.9</v>
      </c>
      <c r="F35" s="184">
        <v>0</v>
      </c>
      <c r="G35" s="184">
        <v>13240.9</v>
      </c>
    </row>
    <row r="37" spans="1:7">
      <c r="A37" s="450" t="s">
        <v>429</v>
      </c>
      <c r="B37" s="450"/>
      <c r="C37" s="450"/>
      <c r="D37" s="450"/>
      <c r="E37" s="450"/>
      <c r="F37" s="450"/>
      <c r="G37" s="450" t="s">
        <v>47</v>
      </c>
    </row>
    <row r="38" spans="1:7">
      <c r="A38" s="179" t="s">
        <v>411</v>
      </c>
      <c r="B38" s="179" t="s">
        <v>354</v>
      </c>
      <c r="C38" s="179" t="s">
        <v>412</v>
      </c>
      <c r="D38" s="179" t="s">
        <v>3</v>
      </c>
      <c r="E38" s="179" t="s">
        <v>413</v>
      </c>
      <c r="F38" s="179" t="s">
        <v>6</v>
      </c>
      <c r="G38" s="450"/>
    </row>
    <row r="39" spans="1:7">
      <c r="A39" s="451" t="s">
        <v>252</v>
      </c>
      <c r="B39" s="451" t="s">
        <v>430</v>
      </c>
      <c r="C39" s="181" t="s">
        <v>22</v>
      </c>
      <c r="D39" s="181" t="s">
        <v>217</v>
      </c>
      <c r="E39" s="182">
        <v>8500</v>
      </c>
      <c r="F39" s="186"/>
      <c r="G39" s="190">
        <v>8500</v>
      </c>
    </row>
    <row r="40" spans="1:7">
      <c r="A40" s="452"/>
      <c r="B40" s="452"/>
      <c r="C40" s="181" t="s">
        <v>16</v>
      </c>
      <c r="D40" s="181" t="s">
        <v>431</v>
      </c>
      <c r="E40" s="182">
        <v>25000</v>
      </c>
      <c r="F40" s="186"/>
      <c r="G40" s="190">
        <v>25000</v>
      </c>
    </row>
    <row r="41" spans="1:7">
      <c r="A41" s="181" t="s">
        <v>123</v>
      </c>
      <c r="B41" s="181" t="s">
        <v>428</v>
      </c>
      <c r="C41" s="181" t="s">
        <v>16</v>
      </c>
      <c r="D41" s="181" t="s">
        <v>104</v>
      </c>
      <c r="E41" s="182">
        <v>18806.939999999999</v>
      </c>
      <c r="F41" s="182">
        <v>4735.3100000000004</v>
      </c>
      <c r="G41" s="190">
        <v>23542.25</v>
      </c>
    </row>
    <row r="42" spans="1:7">
      <c r="A42" s="181" t="s">
        <v>257</v>
      </c>
      <c r="B42" s="181" t="s">
        <v>420</v>
      </c>
      <c r="C42" s="181" t="s">
        <v>108</v>
      </c>
      <c r="D42" s="181" t="s">
        <v>109</v>
      </c>
      <c r="E42" s="182">
        <v>8500</v>
      </c>
      <c r="F42" s="182"/>
      <c r="G42" s="190">
        <v>8500</v>
      </c>
    </row>
    <row r="43" spans="1:7">
      <c r="A43" s="181" t="s">
        <v>230</v>
      </c>
      <c r="B43" s="181" t="s">
        <v>432</v>
      </c>
      <c r="C43" s="181" t="s">
        <v>14</v>
      </c>
      <c r="D43" s="181" t="s">
        <v>111</v>
      </c>
      <c r="E43" s="182">
        <v>2255.08</v>
      </c>
      <c r="F43" s="182"/>
      <c r="G43" s="190">
        <v>2255.08</v>
      </c>
    </row>
    <row r="44" spans="1:7">
      <c r="A44" s="181" t="s">
        <v>182</v>
      </c>
      <c r="B44" s="181" t="s">
        <v>423</v>
      </c>
      <c r="C44" s="181" t="s">
        <v>108</v>
      </c>
      <c r="D44" s="181" t="s">
        <v>433</v>
      </c>
      <c r="E44" s="182">
        <v>8500</v>
      </c>
      <c r="F44" s="182"/>
      <c r="G44" s="190">
        <v>8500</v>
      </c>
    </row>
    <row r="45" spans="1:7">
      <c r="A45" s="181" t="s">
        <v>434</v>
      </c>
      <c r="B45" s="181" t="s">
        <v>435</v>
      </c>
      <c r="C45" s="181" t="s">
        <v>22</v>
      </c>
      <c r="D45" s="181" t="s">
        <v>221</v>
      </c>
      <c r="E45" s="182">
        <v>8500</v>
      </c>
      <c r="F45" s="182"/>
      <c r="G45" s="190">
        <v>8500</v>
      </c>
    </row>
    <row r="46" spans="1:7">
      <c r="A46" s="181" t="s">
        <v>262</v>
      </c>
      <c r="B46" s="181" t="s">
        <v>421</v>
      </c>
      <c r="C46" s="181" t="s">
        <v>189</v>
      </c>
      <c r="D46" s="181" t="s">
        <v>107</v>
      </c>
      <c r="E46" s="182">
        <v>18806.939999999999</v>
      </c>
      <c r="F46" s="182">
        <v>4735.3100000000004</v>
      </c>
      <c r="G46" s="190">
        <v>23542.25</v>
      </c>
    </row>
    <row r="47" spans="1:7">
      <c r="A47" s="181" t="s">
        <v>247</v>
      </c>
      <c r="B47" s="181" t="s">
        <v>436</v>
      </c>
      <c r="C47" s="181" t="s">
        <v>14</v>
      </c>
      <c r="D47" s="181" t="s">
        <v>112</v>
      </c>
      <c r="E47" s="182">
        <v>2255.08</v>
      </c>
      <c r="F47" s="182"/>
      <c r="G47" s="190">
        <v>2255.08</v>
      </c>
    </row>
    <row r="48" spans="1:7">
      <c r="A48" s="181" t="s">
        <v>123</v>
      </c>
      <c r="B48" s="181" t="s">
        <v>428</v>
      </c>
      <c r="C48" s="181" t="s">
        <v>14</v>
      </c>
      <c r="D48" s="181" t="s">
        <v>113</v>
      </c>
      <c r="E48" s="182">
        <v>2255.08</v>
      </c>
      <c r="F48" s="182">
        <v>3522.39</v>
      </c>
      <c r="G48" s="190">
        <v>5777.4699999999993</v>
      </c>
    </row>
    <row r="49" spans="1:7">
      <c r="A49" s="181" t="s">
        <v>110</v>
      </c>
      <c r="B49" s="181" t="s">
        <v>437</v>
      </c>
      <c r="C49" s="181" t="s">
        <v>14</v>
      </c>
      <c r="D49" s="181" t="s">
        <v>115</v>
      </c>
      <c r="E49" s="182">
        <v>2255.08</v>
      </c>
      <c r="F49" s="182">
        <v>3522.39</v>
      </c>
      <c r="G49" s="190">
        <v>5777.4699999999993</v>
      </c>
    </row>
    <row r="50" spans="1:7">
      <c r="A50" s="450" t="s">
        <v>46</v>
      </c>
      <c r="B50" s="450"/>
      <c r="C50" s="450"/>
      <c r="D50" s="450"/>
      <c r="E50" s="180">
        <v>105634.20000000001</v>
      </c>
      <c r="F50" s="184">
        <v>16515.400000000001</v>
      </c>
      <c r="G50" s="184">
        <v>122149.6</v>
      </c>
    </row>
    <row r="52" spans="1:7">
      <c r="A52" s="450" t="s">
        <v>438</v>
      </c>
      <c r="B52" s="450"/>
      <c r="C52" s="450"/>
      <c r="D52" s="450"/>
      <c r="E52" s="450"/>
      <c r="F52" s="450"/>
      <c r="G52" s="450" t="s">
        <v>47</v>
      </c>
    </row>
    <row r="53" spans="1:7">
      <c r="A53" s="179" t="s">
        <v>411</v>
      </c>
      <c r="B53" s="179" t="s">
        <v>354</v>
      </c>
      <c r="C53" s="179" t="s">
        <v>412</v>
      </c>
      <c r="D53" s="179" t="s">
        <v>3</v>
      </c>
      <c r="E53" s="179" t="s">
        <v>413</v>
      </c>
      <c r="F53" s="179" t="s">
        <v>6</v>
      </c>
      <c r="G53" s="450"/>
    </row>
    <row r="54" spans="1:7">
      <c r="A54" s="181" t="s">
        <v>439</v>
      </c>
      <c r="B54" s="181" t="s">
        <v>440</v>
      </c>
      <c r="C54" s="181" t="s">
        <v>44</v>
      </c>
      <c r="D54" s="181" t="s">
        <v>193</v>
      </c>
      <c r="E54" s="182">
        <v>2255.08</v>
      </c>
      <c r="F54" s="181"/>
      <c r="G54" s="190">
        <v>2255.08</v>
      </c>
    </row>
    <row r="55" spans="1:7">
      <c r="A55" s="181" t="s">
        <v>280</v>
      </c>
      <c r="B55" s="181" t="s">
        <v>424</v>
      </c>
      <c r="C55" s="181" t="s">
        <v>14</v>
      </c>
      <c r="D55" s="181" t="s">
        <v>87</v>
      </c>
      <c r="E55" s="182">
        <v>2255.08</v>
      </c>
      <c r="F55" s="181"/>
      <c r="G55" s="190">
        <v>2255.08</v>
      </c>
    </row>
    <row r="56" spans="1:7">
      <c r="A56" s="451" t="s">
        <v>262</v>
      </c>
      <c r="B56" s="451" t="s">
        <v>441</v>
      </c>
      <c r="C56" s="181" t="s">
        <v>22</v>
      </c>
      <c r="D56" s="181" t="s">
        <v>83</v>
      </c>
      <c r="E56" s="182">
        <v>8500</v>
      </c>
      <c r="F56" s="181"/>
      <c r="G56" s="190">
        <v>8500</v>
      </c>
    </row>
    <row r="57" spans="1:7">
      <c r="A57" s="453"/>
      <c r="B57" s="453"/>
      <c r="C57" s="181" t="s">
        <v>22</v>
      </c>
      <c r="D57" s="181" t="s">
        <v>84</v>
      </c>
      <c r="E57" s="182">
        <v>8500</v>
      </c>
      <c r="F57" s="181"/>
      <c r="G57" s="190">
        <v>8500</v>
      </c>
    </row>
    <row r="58" spans="1:7">
      <c r="A58" s="453"/>
      <c r="B58" s="453"/>
      <c r="C58" s="181" t="s">
        <v>14</v>
      </c>
      <c r="D58" s="181" t="s">
        <v>85</v>
      </c>
      <c r="E58" s="182">
        <v>2255.08</v>
      </c>
      <c r="F58" s="181"/>
      <c r="G58" s="190">
        <v>2255.08</v>
      </c>
    </row>
    <row r="59" spans="1:7">
      <c r="A59" s="453"/>
      <c r="B59" s="453"/>
      <c r="C59" s="181" t="s">
        <v>14</v>
      </c>
      <c r="D59" s="181" t="s">
        <v>86</v>
      </c>
      <c r="E59" s="182">
        <v>2255.08</v>
      </c>
      <c r="F59" s="181"/>
      <c r="G59" s="190">
        <v>2255.08</v>
      </c>
    </row>
    <row r="60" spans="1:7">
      <c r="A60" s="453"/>
      <c r="B60" s="453"/>
      <c r="C60" s="181" t="s">
        <v>14</v>
      </c>
      <c r="D60" s="181" t="s">
        <v>88</v>
      </c>
      <c r="E60" s="182">
        <v>2255.08</v>
      </c>
      <c r="F60" s="181"/>
      <c r="G60" s="190">
        <v>2255.08</v>
      </c>
    </row>
    <row r="61" spans="1:7">
      <c r="A61" s="453"/>
      <c r="B61" s="453"/>
      <c r="C61" s="181" t="s">
        <v>33</v>
      </c>
      <c r="D61" s="181" t="s">
        <v>89</v>
      </c>
      <c r="E61" s="182">
        <v>4014.33</v>
      </c>
      <c r="F61" s="181"/>
      <c r="G61" s="190">
        <v>4014.33</v>
      </c>
    </row>
    <row r="62" spans="1:7">
      <c r="A62" s="453"/>
      <c r="B62" s="453"/>
      <c r="C62" s="181" t="s">
        <v>33</v>
      </c>
      <c r="D62" s="181" t="s">
        <v>90</v>
      </c>
      <c r="E62" s="182">
        <v>4014.33</v>
      </c>
      <c r="F62" s="181"/>
      <c r="G62" s="190">
        <v>4014.33</v>
      </c>
    </row>
    <row r="63" spans="1:7">
      <c r="A63" s="453"/>
      <c r="B63" s="453"/>
      <c r="C63" s="181" t="s">
        <v>91</v>
      </c>
      <c r="D63" s="181" t="s">
        <v>92</v>
      </c>
      <c r="E63" s="182">
        <v>2709.09</v>
      </c>
      <c r="F63" s="181"/>
      <c r="G63" s="190">
        <v>2709.09</v>
      </c>
    </row>
    <row r="64" spans="1:7">
      <c r="A64" s="453"/>
      <c r="B64" s="453"/>
      <c r="C64" s="181" t="s">
        <v>79</v>
      </c>
      <c r="D64" s="181" t="s">
        <v>214</v>
      </c>
      <c r="E64" s="182">
        <v>8500</v>
      </c>
      <c r="F64" s="181"/>
      <c r="G64" s="190">
        <v>8500</v>
      </c>
    </row>
    <row r="65" spans="1:7">
      <c r="A65" s="452"/>
      <c r="B65" s="452"/>
      <c r="C65" s="181" t="s">
        <v>14</v>
      </c>
      <c r="D65" s="181" t="s">
        <v>254</v>
      </c>
      <c r="E65" s="182">
        <v>2255.08</v>
      </c>
      <c r="F65" s="181"/>
      <c r="G65" s="190">
        <v>2255.08</v>
      </c>
    </row>
    <row r="66" spans="1:7">
      <c r="A66" s="183" t="s">
        <v>434</v>
      </c>
      <c r="B66" s="183" t="s">
        <v>435</v>
      </c>
      <c r="C66" s="181" t="s">
        <v>442</v>
      </c>
      <c r="D66" s="181" t="s">
        <v>296</v>
      </c>
      <c r="E66" s="182">
        <v>8500</v>
      </c>
      <c r="F66" s="181"/>
      <c r="G66" s="190">
        <v>8500</v>
      </c>
    </row>
    <row r="67" spans="1:7">
      <c r="A67" s="181" t="s">
        <v>271</v>
      </c>
      <c r="B67" s="181" t="s">
        <v>443</v>
      </c>
      <c r="C67" s="181" t="s">
        <v>91</v>
      </c>
      <c r="D67" s="181" t="s">
        <v>212</v>
      </c>
      <c r="E67" s="182">
        <v>2709.09</v>
      </c>
      <c r="F67" s="181"/>
      <c r="G67" s="190">
        <v>2709.09</v>
      </c>
    </row>
    <row r="68" spans="1:7">
      <c r="A68" s="451" t="s">
        <v>257</v>
      </c>
      <c r="B68" s="451" t="s">
        <v>420</v>
      </c>
      <c r="C68" s="181" t="s">
        <v>26</v>
      </c>
      <c r="D68" s="181" t="s">
        <v>295</v>
      </c>
      <c r="E68" s="182">
        <v>2709.09</v>
      </c>
      <c r="F68" s="181"/>
      <c r="G68" s="190">
        <v>2709.09</v>
      </c>
    </row>
    <row r="69" spans="1:7">
      <c r="A69" s="452"/>
      <c r="B69" s="452"/>
      <c r="C69" s="181" t="s">
        <v>22</v>
      </c>
      <c r="D69" s="181" t="s">
        <v>93</v>
      </c>
      <c r="E69" s="182">
        <v>8500</v>
      </c>
      <c r="F69" s="181"/>
      <c r="G69" s="190">
        <v>8500</v>
      </c>
    </row>
    <row r="70" spans="1:7">
      <c r="A70" s="450" t="s">
        <v>46</v>
      </c>
      <c r="B70" s="450"/>
      <c r="C70" s="450"/>
      <c r="D70" s="450"/>
      <c r="E70" s="180">
        <v>72186.41</v>
      </c>
      <c r="F70" s="179">
        <v>0</v>
      </c>
      <c r="G70" s="184">
        <v>72186.41</v>
      </c>
    </row>
    <row r="72" spans="1:7">
      <c r="A72" s="450" t="s">
        <v>444</v>
      </c>
      <c r="B72" s="450"/>
      <c r="C72" s="450"/>
      <c r="D72" s="450"/>
      <c r="E72" s="450"/>
      <c r="F72" s="450"/>
      <c r="G72" s="450" t="s">
        <v>47</v>
      </c>
    </row>
    <row r="73" spans="1:7">
      <c r="A73" s="179" t="s">
        <v>411</v>
      </c>
      <c r="B73" s="179" t="s">
        <v>354</v>
      </c>
      <c r="C73" s="179" t="s">
        <v>412</v>
      </c>
      <c r="D73" s="179" t="s">
        <v>3</v>
      </c>
      <c r="E73" s="179" t="s">
        <v>413</v>
      </c>
      <c r="F73" s="179" t="s">
        <v>6</v>
      </c>
      <c r="G73" s="450"/>
    </row>
    <row r="74" spans="1:7">
      <c r="A74" s="181" t="s">
        <v>182</v>
      </c>
      <c r="B74" s="181" t="s">
        <v>423</v>
      </c>
      <c r="C74" s="181" t="s">
        <v>14</v>
      </c>
      <c r="D74" s="181" t="s">
        <v>94</v>
      </c>
      <c r="E74" s="182">
        <v>2255.08</v>
      </c>
      <c r="F74" s="182"/>
      <c r="G74" s="190">
        <v>2255.08</v>
      </c>
    </row>
    <row r="75" spans="1:7">
      <c r="A75" s="181" t="s">
        <v>53</v>
      </c>
      <c r="B75" s="181" t="s">
        <v>445</v>
      </c>
      <c r="C75" s="181" t="s">
        <v>14</v>
      </c>
      <c r="D75" s="181" t="s">
        <v>446</v>
      </c>
      <c r="E75" s="182">
        <v>2255.08</v>
      </c>
      <c r="F75" s="182">
        <v>3522.39</v>
      </c>
      <c r="G75" s="190">
        <v>5777.4699999999993</v>
      </c>
    </row>
    <row r="76" spans="1:7">
      <c r="A76" s="181" t="s">
        <v>241</v>
      </c>
      <c r="B76" s="181" t="s">
        <v>447</v>
      </c>
      <c r="C76" s="181" t="s">
        <v>14</v>
      </c>
      <c r="D76" s="181" t="s">
        <v>96</v>
      </c>
      <c r="E76" s="182">
        <v>2255.08</v>
      </c>
      <c r="F76" s="182"/>
      <c r="G76" s="190">
        <v>2255.08</v>
      </c>
    </row>
    <row r="77" spans="1:7">
      <c r="A77" s="181" t="s">
        <v>270</v>
      </c>
      <c r="B77" s="181" t="s">
        <v>448</v>
      </c>
      <c r="C77" s="181" t="s">
        <v>14</v>
      </c>
      <c r="D77" s="181" t="s">
        <v>97</v>
      </c>
      <c r="E77" s="182">
        <v>2255.08</v>
      </c>
      <c r="F77" s="182">
        <v>3522.39</v>
      </c>
      <c r="G77" s="190">
        <v>5777.4699999999993</v>
      </c>
    </row>
    <row r="78" spans="1:7">
      <c r="A78" s="181" t="s">
        <v>100</v>
      </c>
      <c r="B78" s="181" t="s">
        <v>449</v>
      </c>
      <c r="C78" s="181" t="s">
        <v>14</v>
      </c>
      <c r="D78" s="181" t="s">
        <v>99</v>
      </c>
      <c r="E78" s="182">
        <v>2255.08</v>
      </c>
      <c r="F78" s="182">
        <v>3522.39</v>
      </c>
      <c r="G78" s="190">
        <v>5777.4699999999993</v>
      </c>
    </row>
    <row r="79" spans="1:7">
      <c r="A79" s="181" t="s">
        <v>102</v>
      </c>
      <c r="B79" s="181" t="s">
        <v>450</v>
      </c>
      <c r="C79" s="181" t="s">
        <v>9</v>
      </c>
      <c r="D79" s="181" t="s">
        <v>195</v>
      </c>
      <c r="E79" s="182">
        <v>2255.08</v>
      </c>
      <c r="F79" s="182">
        <v>3522.39</v>
      </c>
      <c r="G79" s="190">
        <v>5777.4699999999993</v>
      </c>
    </row>
    <row r="80" spans="1:7">
      <c r="A80" s="450" t="s">
        <v>46</v>
      </c>
      <c r="B80" s="450"/>
      <c r="C80" s="450"/>
      <c r="D80" s="450"/>
      <c r="E80" s="180">
        <v>13530.48</v>
      </c>
      <c r="F80" s="188">
        <v>14089.56</v>
      </c>
      <c r="G80" s="184">
        <v>27620.04</v>
      </c>
    </row>
    <row r="82" spans="1:7">
      <c r="A82" s="450" t="s">
        <v>451</v>
      </c>
      <c r="B82" s="450"/>
      <c r="C82" s="450"/>
      <c r="D82" s="450"/>
      <c r="E82" s="450"/>
      <c r="F82" s="450"/>
      <c r="G82" s="450" t="s">
        <v>47</v>
      </c>
    </row>
    <row r="83" spans="1:7">
      <c r="A83" s="179" t="s">
        <v>411</v>
      </c>
      <c r="B83" s="179" t="s">
        <v>354</v>
      </c>
      <c r="C83" s="179" t="s">
        <v>412</v>
      </c>
      <c r="D83" s="179" t="s">
        <v>3</v>
      </c>
      <c r="E83" s="179" t="s">
        <v>413</v>
      </c>
      <c r="F83" s="179" t="s">
        <v>6</v>
      </c>
      <c r="G83" s="450"/>
    </row>
    <row r="84" spans="1:7">
      <c r="A84" s="451" t="s">
        <v>259</v>
      </c>
      <c r="B84" s="451" t="s">
        <v>452</v>
      </c>
      <c r="C84" s="181" t="s">
        <v>14</v>
      </c>
      <c r="D84" s="181" t="s">
        <v>24</v>
      </c>
      <c r="E84" s="182">
        <v>2255.08</v>
      </c>
      <c r="F84" s="185"/>
      <c r="G84" s="190">
        <v>2255.08</v>
      </c>
    </row>
    <row r="85" spans="1:7">
      <c r="A85" s="452"/>
      <c r="B85" s="452"/>
      <c r="C85" s="181" t="s">
        <v>14</v>
      </c>
      <c r="D85" s="181" t="s">
        <v>30</v>
      </c>
      <c r="E85" s="182">
        <v>2255.08</v>
      </c>
      <c r="F85" s="185"/>
      <c r="G85" s="190">
        <v>2255.08</v>
      </c>
    </row>
    <row r="86" spans="1:7">
      <c r="A86" s="181" t="s">
        <v>280</v>
      </c>
      <c r="B86" s="181" t="s">
        <v>424</v>
      </c>
      <c r="C86" s="181" t="s">
        <v>14</v>
      </c>
      <c r="D86" s="181" t="s">
        <v>215</v>
      </c>
      <c r="E86" s="182">
        <v>2255.08</v>
      </c>
      <c r="F86" s="185"/>
      <c r="G86" s="190">
        <v>2255.08</v>
      </c>
    </row>
    <row r="87" spans="1:7">
      <c r="A87" s="181" t="s">
        <v>247</v>
      </c>
      <c r="B87" s="181" t="s">
        <v>436</v>
      </c>
      <c r="C87" s="181" t="s">
        <v>14</v>
      </c>
      <c r="D87" s="181" t="s">
        <v>202</v>
      </c>
      <c r="E87" s="182">
        <v>2255.08</v>
      </c>
      <c r="F87" s="185"/>
      <c r="G87" s="190">
        <v>2255.08</v>
      </c>
    </row>
    <row r="88" spans="1:7">
      <c r="A88" s="181" t="s">
        <v>262</v>
      </c>
      <c r="B88" s="181" t="s">
        <v>441</v>
      </c>
      <c r="C88" s="181" t="s">
        <v>14</v>
      </c>
      <c r="D88" s="181" t="s">
        <v>43</v>
      </c>
      <c r="E88" s="182">
        <v>2255.08</v>
      </c>
      <c r="F88" s="185"/>
      <c r="G88" s="190">
        <v>2255.08</v>
      </c>
    </row>
    <row r="89" spans="1:7">
      <c r="A89" s="451" t="s">
        <v>266</v>
      </c>
      <c r="B89" s="451" t="s">
        <v>422</v>
      </c>
      <c r="C89" s="181" t="s">
        <v>27</v>
      </c>
      <c r="D89" s="181" t="s">
        <v>28</v>
      </c>
      <c r="E89" s="182">
        <v>8500</v>
      </c>
      <c r="F89" s="185"/>
      <c r="G89" s="190">
        <v>8500</v>
      </c>
    </row>
    <row r="90" spans="1:7">
      <c r="A90" s="453"/>
      <c r="B90" s="453"/>
      <c r="C90" s="181" t="s">
        <v>14</v>
      </c>
      <c r="D90" s="181" t="s">
        <v>201</v>
      </c>
      <c r="E90" s="182">
        <v>2255.08</v>
      </c>
      <c r="F90" s="185"/>
      <c r="G90" s="190">
        <v>2255.08</v>
      </c>
    </row>
    <row r="91" spans="1:7">
      <c r="A91" s="453"/>
      <c r="B91" s="453"/>
      <c r="C91" s="181" t="s">
        <v>26</v>
      </c>
      <c r="D91" s="181" t="s">
        <v>32</v>
      </c>
      <c r="E91" s="182">
        <v>2709.09</v>
      </c>
      <c r="F91" s="185"/>
      <c r="G91" s="190">
        <v>2709.09</v>
      </c>
    </row>
    <row r="92" spans="1:7">
      <c r="A92" s="453"/>
      <c r="B92" s="453"/>
      <c r="C92" s="181" t="s">
        <v>33</v>
      </c>
      <c r="D92" s="181" t="s">
        <v>34</v>
      </c>
      <c r="E92" s="182">
        <v>4014.33</v>
      </c>
      <c r="F92" s="185"/>
      <c r="G92" s="190">
        <v>4014.33</v>
      </c>
    </row>
    <row r="93" spans="1:7">
      <c r="A93" s="452"/>
      <c r="B93" s="452"/>
      <c r="C93" s="181" t="s">
        <v>33</v>
      </c>
      <c r="D93" s="181" t="s">
        <v>188</v>
      </c>
      <c r="E93" s="182">
        <v>4014.33</v>
      </c>
      <c r="F93" s="185"/>
      <c r="G93" s="190">
        <v>4014.33</v>
      </c>
    </row>
    <row r="94" spans="1:7">
      <c r="A94" s="451" t="s">
        <v>260</v>
      </c>
      <c r="B94" s="451" t="s">
        <v>453</v>
      </c>
      <c r="C94" s="181" t="s">
        <v>26</v>
      </c>
      <c r="D94" s="181" t="s">
        <v>219</v>
      </c>
      <c r="E94" s="182">
        <v>2709.09</v>
      </c>
      <c r="F94" s="185"/>
      <c r="G94" s="190">
        <v>2709.09</v>
      </c>
    </row>
    <row r="95" spans="1:7">
      <c r="A95" s="452"/>
      <c r="B95" s="452"/>
      <c r="C95" s="181" t="s">
        <v>14</v>
      </c>
      <c r="D95" s="181" t="s">
        <v>204</v>
      </c>
      <c r="E95" s="182">
        <v>2255.08</v>
      </c>
      <c r="F95" s="182"/>
      <c r="G95" s="190">
        <v>2255.08</v>
      </c>
    </row>
    <row r="96" spans="1:7">
      <c r="A96" s="181" t="s">
        <v>259</v>
      </c>
      <c r="B96" s="181" t="s">
        <v>452</v>
      </c>
      <c r="C96" s="181" t="s">
        <v>22</v>
      </c>
      <c r="D96" s="181" t="s">
        <v>39</v>
      </c>
      <c r="E96" s="182">
        <v>8500</v>
      </c>
      <c r="F96" s="182"/>
      <c r="G96" s="190">
        <v>8500</v>
      </c>
    </row>
    <row r="97" spans="1:7">
      <c r="A97" s="181" t="s">
        <v>182</v>
      </c>
      <c r="B97" s="181" t="s">
        <v>423</v>
      </c>
      <c r="C97" s="181" t="s">
        <v>108</v>
      </c>
      <c r="D97" s="181" t="s">
        <v>298</v>
      </c>
      <c r="E97" s="182">
        <v>8500</v>
      </c>
      <c r="F97" s="182">
        <v>3522.39</v>
      </c>
      <c r="G97" s="190">
        <v>12022.39</v>
      </c>
    </row>
    <row r="98" spans="1:7">
      <c r="A98" s="181" t="s">
        <v>257</v>
      </c>
      <c r="B98" s="181" t="s">
        <v>420</v>
      </c>
      <c r="C98" s="181" t="s">
        <v>22</v>
      </c>
      <c r="D98" s="181" t="s">
        <v>41</v>
      </c>
      <c r="E98" s="182">
        <v>8500</v>
      </c>
      <c r="F98" s="182"/>
      <c r="G98" s="190">
        <v>8500</v>
      </c>
    </row>
    <row r="99" spans="1:7">
      <c r="A99" s="181" t="s">
        <v>194</v>
      </c>
      <c r="B99" s="181" t="s">
        <v>454</v>
      </c>
      <c r="C99" s="181" t="s">
        <v>22</v>
      </c>
      <c r="D99" s="181" t="s">
        <v>42</v>
      </c>
      <c r="E99" s="182">
        <v>8500</v>
      </c>
      <c r="F99" s="182"/>
      <c r="G99" s="190">
        <v>8500</v>
      </c>
    </row>
    <row r="100" spans="1:7">
      <c r="A100" s="181" t="s">
        <v>37</v>
      </c>
      <c r="B100" s="181" t="s">
        <v>419</v>
      </c>
      <c r="C100" s="181" t="s">
        <v>33</v>
      </c>
      <c r="D100" s="181" t="s">
        <v>36</v>
      </c>
      <c r="E100" s="182">
        <v>4014.33</v>
      </c>
      <c r="F100" s="182"/>
      <c r="G100" s="190">
        <v>4014.33</v>
      </c>
    </row>
    <row r="101" spans="1:7">
      <c r="A101" s="450" t="s">
        <v>46</v>
      </c>
      <c r="B101" s="450"/>
      <c r="C101" s="450"/>
      <c r="D101" s="450"/>
      <c r="E101" s="180">
        <v>75746.73000000001</v>
      </c>
      <c r="F101" s="184">
        <v>3522.39</v>
      </c>
      <c r="G101" s="184">
        <v>79269.12000000001</v>
      </c>
    </row>
    <row r="103" spans="1:7">
      <c r="A103" s="450" t="s">
        <v>455</v>
      </c>
      <c r="B103" s="450"/>
      <c r="C103" s="450"/>
      <c r="D103" s="450"/>
      <c r="E103" s="450"/>
      <c r="F103" s="450"/>
      <c r="G103" s="450" t="s">
        <v>47</v>
      </c>
    </row>
    <row r="104" spans="1:7">
      <c r="A104" s="179" t="s">
        <v>411</v>
      </c>
      <c r="B104" s="179" t="s">
        <v>354</v>
      </c>
      <c r="C104" s="179" t="s">
        <v>412</v>
      </c>
      <c r="D104" s="179" t="s">
        <v>3</v>
      </c>
      <c r="E104" s="179" t="s">
        <v>413</v>
      </c>
      <c r="F104" s="179" t="s">
        <v>6</v>
      </c>
      <c r="G104" s="450"/>
    </row>
    <row r="105" spans="1:7">
      <c r="A105" s="181" t="s">
        <v>266</v>
      </c>
      <c r="B105" s="181" t="s">
        <v>422</v>
      </c>
      <c r="C105" s="181" t="s">
        <v>14</v>
      </c>
      <c r="D105" s="181" t="s">
        <v>125</v>
      </c>
      <c r="E105" s="182">
        <v>2255.08</v>
      </c>
      <c r="F105" s="182">
        <v>3522.39</v>
      </c>
      <c r="G105" s="189"/>
    </row>
    <row r="106" spans="1:7">
      <c r="A106" s="451" t="s">
        <v>271</v>
      </c>
      <c r="B106" s="451" t="s">
        <v>456</v>
      </c>
      <c r="C106" s="181" t="s">
        <v>22</v>
      </c>
      <c r="D106" s="181" t="s">
        <v>122</v>
      </c>
      <c r="E106" s="182">
        <v>8500</v>
      </c>
      <c r="F106" s="182" t="s">
        <v>10</v>
      </c>
      <c r="G106" s="189"/>
    </row>
    <row r="107" spans="1:7">
      <c r="A107" s="452"/>
      <c r="B107" s="452"/>
      <c r="C107" s="181" t="s">
        <v>14</v>
      </c>
      <c r="D107" s="181" t="s">
        <v>124</v>
      </c>
      <c r="E107" s="182">
        <v>2255.08</v>
      </c>
      <c r="F107" s="182">
        <v>3522.39</v>
      </c>
      <c r="G107" s="189"/>
    </row>
    <row r="108" spans="1:7">
      <c r="A108" s="451" t="s">
        <v>231</v>
      </c>
      <c r="B108" s="451" t="s">
        <v>457</v>
      </c>
      <c r="C108" s="181" t="s">
        <v>14</v>
      </c>
      <c r="D108" s="181" t="s">
        <v>208</v>
      </c>
      <c r="E108" s="182">
        <v>2255.08</v>
      </c>
      <c r="F108" s="182"/>
      <c r="G108" s="189"/>
    </row>
    <row r="109" spans="1:7">
      <c r="A109" s="453"/>
      <c r="B109" s="453"/>
      <c r="C109" s="181" t="s">
        <v>14</v>
      </c>
      <c r="D109" s="181" t="s">
        <v>207</v>
      </c>
      <c r="E109" s="182">
        <v>2255.08</v>
      </c>
      <c r="F109" s="182"/>
      <c r="G109" s="189"/>
    </row>
    <row r="110" spans="1:7">
      <c r="A110" s="452"/>
      <c r="B110" s="452"/>
      <c r="C110" s="181" t="s">
        <v>22</v>
      </c>
      <c r="D110" s="181" t="s">
        <v>130</v>
      </c>
      <c r="E110" s="182">
        <v>8500</v>
      </c>
      <c r="F110" s="182"/>
      <c r="G110" s="189"/>
    </row>
    <row r="111" spans="1:7">
      <c r="A111" s="181" t="s">
        <v>227</v>
      </c>
      <c r="B111" s="181" t="s">
        <v>458</v>
      </c>
      <c r="C111" s="181" t="s">
        <v>14</v>
      </c>
      <c r="D111" s="181" t="s">
        <v>206</v>
      </c>
      <c r="E111" s="182">
        <v>2255.08</v>
      </c>
      <c r="F111" s="182"/>
      <c r="G111" s="189"/>
    </row>
    <row r="112" spans="1:7">
      <c r="A112" s="181" t="s">
        <v>230</v>
      </c>
      <c r="B112" s="181" t="s">
        <v>459</v>
      </c>
      <c r="C112" s="181" t="s">
        <v>79</v>
      </c>
      <c r="D112" s="181" t="s">
        <v>121</v>
      </c>
      <c r="E112" s="182">
        <v>8500</v>
      </c>
      <c r="F112" s="182"/>
      <c r="G112" s="189"/>
    </row>
    <row r="113" spans="1:7">
      <c r="A113" s="451" t="s">
        <v>257</v>
      </c>
      <c r="B113" s="451" t="s">
        <v>420</v>
      </c>
      <c r="C113" s="181" t="s">
        <v>22</v>
      </c>
      <c r="D113" s="181" t="s">
        <v>120</v>
      </c>
      <c r="E113" s="182">
        <v>8500</v>
      </c>
      <c r="F113" s="182"/>
      <c r="G113" s="189"/>
    </row>
    <row r="114" spans="1:7">
      <c r="A114" s="452"/>
      <c r="B114" s="452"/>
      <c r="C114" s="181" t="s">
        <v>14</v>
      </c>
      <c r="D114" s="181" t="s">
        <v>127</v>
      </c>
      <c r="E114" s="182">
        <v>2255.08</v>
      </c>
      <c r="F114" s="182"/>
      <c r="G114" s="189"/>
    </row>
    <row r="115" spans="1:7">
      <c r="A115" s="181" t="s">
        <v>194</v>
      </c>
      <c r="B115" s="181" t="s">
        <v>454</v>
      </c>
      <c r="C115" s="181" t="s">
        <v>22</v>
      </c>
      <c r="D115" s="181" t="s">
        <v>118</v>
      </c>
      <c r="E115" s="182">
        <v>8500</v>
      </c>
      <c r="F115" s="182"/>
      <c r="G115" s="189"/>
    </row>
    <row r="116" spans="1:7">
      <c r="A116" s="181" t="s">
        <v>123</v>
      </c>
      <c r="B116" s="181" t="s">
        <v>428</v>
      </c>
      <c r="C116" s="181" t="s">
        <v>14</v>
      </c>
      <c r="D116" s="181" t="s">
        <v>205</v>
      </c>
      <c r="E116" s="182">
        <v>2255.08</v>
      </c>
      <c r="F116" s="182"/>
      <c r="G116" s="189"/>
    </row>
    <row r="117" spans="1:7">
      <c r="A117" s="181" t="s">
        <v>285</v>
      </c>
      <c r="B117" s="181" t="s">
        <v>460</v>
      </c>
      <c r="C117" s="181" t="s">
        <v>26</v>
      </c>
      <c r="D117" s="181" t="s">
        <v>128</v>
      </c>
      <c r="E117" s="182">
        <v>2709.09</v>
      </c>
      <c r="F117" s="182">
        <v>3522.39</v>
      </c>
      <c r="G117" s="189"/>
    </row>
    <row r="118" spans="1:7">
      <c r="A118" s="181" t="s">
        <v>100</v>
      </c>
      <c r="B118" s="181" t="s">
        <v>449</v>
      </c>
      <c r="C118" s="181" t="s">
        <v>26</v>
      </c>
      <c r="D118" s="181" t="s">
        <v>211</v>
      </c>
      <c r="E118" s="182">
        <v>2709.09</v>
      </c>
      <c r="F118" s="182">
        <v>3522.39</v>
      </c>
      <c r="G118" s="189"/>
    </row>
    <row r="119" spans="1:7">
      <c r="A119" s="181" t="s">
        <v>244</v>
      </c>
      <c r="B119" s="181" t="s">
        <v>461</v>
      </c>
      <c r="C119" s="181" t="s">
        <v>79</v>
      </c>
      <c r="D119" s="181" t="s">
        <v>192</v>
      </c>
      <c r="E119" s="182">
        <v>8500</v>
      </c>
      <c r="F119" s="182"/>
      <c r="G119" s="189"/>
    </row>
    <row r="120" spans="1:7">
      <c r="A120" s="181" t="s">
        <v>418</v>
      </c>
      <c r="B120" s="181" t="s">
        <v>462</v>
      </c>
      <c r="C120" s="181" t="s">
        <v>22</v>
      </c>
      <c r="D120" s="181" t="s">
        <v>119</v>
      </c>
      <c r="E120" s="182">
        <v>8500</v>
      </c>
      <c r="F120" s="182">
        <v>3522.39</v>
      </c>
      <c r="G120" s="189"/>
    </row>
    <row r="121" spans="1:7">
      <c r="A121" s="450" t="s">
        <v>46</v>
      </c>
      <c r="B121" s="450"/>
      <c r="C121" s="450"/>
      <c r="D121" s="450"/>
      <c r="E121" s="180">
        <v>80703.740000000005</v>
      </c>
      <c r="F121" s="184">
        <v>17611.95</v>
      </c>
      <c r="G121" s="184">
        <v>98315.69</v>
      </c>
    </row>
    <row r="123" spans="1:7">
      <c r="A123" s="450" t="s">
        <v>463</v>
      </c>
      <c r="B123" s="450"/>
      <c r="C123" s="450"/>
      <c r="D123" s="450"/>
      <c r="E123" s="450"/>
      <c r="F123" s="450"/>
      <c r="G123" s="450" t="s">
        <v>47</v>
      </c>
    </row>
    <row r="124" spans="1:7">
      <c r="A124" s="179" t="s">
        <v>411</v>
      </c>
      <c r="B124" s="179" t="s">
        <v>354</v>
      </c>
      <c r="C124" s="179" t="s">
        <v>412</v>
      </c>
      <c r="D124" s="179" t="s">
        <v>3</v>
      </c>
      <c r="E124" s="179" t="s">
        <v>413</v>
      </c>
      <c r="F124" s="179" t="s">
        <v>6</v>
      </c>
      <c r="G124" s="450"/>
    </row>
    <row r="125" spans="1:7">
      <c r="A125" s="181" t="s">
        <v>464</v>
      </c>
      <c r="B125" s="181" t="s">
        <v>465</v>
      </c>
      <c r="C125" s="181" t="s">
        <v>18</v>
      </c>
      <c r="D125" s="181" t="s">
        <v>158</v>
      </c>
      <c r="E125" s="182">
        <v>1112</v>
      </c>
      <c r="F125" s="181"/>
      <c r="G125" s="190">
        <v>1112</v>
      </c>
    </row>
    <row r="126" spans="1:7">
      <c r="A126" s="451" t="s">
        <v>259</v>
      </c>
      <c r="B126" s="451" t="s">
        <v>452</v>
      </c>
      <c r="C126" s="181" t="s">
        <v>18</v>
      </c>
      <c r="D126" s="181" t="s">
        <v>163</v>
      </c>
      <c r="E126" s="182">
        <v>1112</v>
      </c>
      <c r="F126" s="181"/>
      <c r="G126" s="190">
        <v>1112</v>
      </c>
    </row>
    <row r="127" spans="1:7">
      <c r="A127" s="453"/>
      <c r="B127" s="453"/>
      <c r="C127" s="181" t="s">
        <v>18</v>
      </c>
      <c r="D127" s="181" t="s">
        <v>165</v>
      </c>
      <c r="E127" s="182">
        <v>1112</v>
      </c>
      <c r="F127" s="181"/>
      <c r="G127" s="190">
        <v>1112</v>
      </c>
    </row>
    <row r="128" spans="1:7">
      <c r="A128" s="452"/>
      <c r="B128" s="452"/>
      <c r="C128" s="181" t="s">
        <v>18</v>
      </c>
      <c r="D128" s="181" t="s">
        <v>166</v>
      </c>
      <c r="E128" s="182">
        <v>1112</v>
      </c>
      <c r="F128" s="181"/>
      <c r="G128" s="190">
        <v>1112</v>
      </c>
    </row>
    <row r="129" spans="1:7">
      <c r="A129" s="451" t="s">
        <v>262</v>
      </c>
      <c r="B129" s="451" t="s">
        <v>441</v>
      </c>
      <c r="C129" s="181" t="s">
        <v>18</v>
      </c>
      <c r="D129" s="181" t="s">
        <v>149</v>
      </c>
      <c r="E129" s="182">
        <v>1112</v>
      </c>
      <c r="F129" s="181"/>
      <c r="G129" s="190">
        <v>1112</v>
      </c>
    </row>
    <row r="130" spans="1:7">
      <c r="A130" s="453"/>
      <c r="B130" s="453"/>
      <c r="C130" s="181" t="s">
        <v>18</v>
      </c>
      <c r="D130" s="181" t="s">
        <v>150</v>
      </c>
      <c r="E130" s="182">
        <v>1112</v>
      </c>
      <c r="F130" s="181"/>
      <c r="G130" s="190">
        <v>1112</v>
      </c>
    </row>
    <row r="131" spans="1:7">
      <c r="A131" s="453"/>
      <c r="B131" s="453"/>
      <c r="C131" s="181" t="s">
        <v>18</v>
      </c>
      <c r="D131" s="181" t="s">
        <v>151</v>
      </c>
      <c r="E131" s="182">
        <v>1112</v>
      </c>
      <c r="F131" s="181"/>
      <c r="G131" s="190">
        <v>1112</v>
      </c>
    </row>
    <row r="132" spans="1:7">
      <c r="A132" s="453"/>
      <c r="B132" s="453"/>
      <c r="C132" s="181" t="s">
        <v>18</v>
      </c>
      <c r="D132" s="181" t="s">
        <v>152</v>
      </c>
      <c r="E132" s="182">
        <v>1112</v>
      </c>
      <c r="F132" s="181"/>
      <c r="G132" s="190">
        <v>1112</v>
      </c>
    </row>
    <row r="133" spans="1:7">
      <c r="A133" s="453"/>
      <c r="B133" s="453"/>
      <c r="C133" s="181" t="s">
        <v>18</v>
      </c>
      <c r="D133" s="181" t="s">
        <v>153</v>
      </c>
      <c r="E133" s="182">
        <v>1112</v>
      </c>
      <c r="F133" s="181"/>
      <c r="G133" s="190">
        <v>1112</v>
      </c>
    </row>
    <row r="134" spans="1:7">
      <c r="A134" s="453"/>
      <c r="B134" s="453"/>
      <c r="C134" s="181" t="s">
        <v>18</v>
      </c>
      <c r="D134" s="181" t="s">
        <v>154</v>
      </c>
      <c r="E134" s="182">
        <v>1112</v>
      </c>
      <c r="F134" s="181"/>
      <c r="G134" s="190">
        <v>1112</v>
      </c>
    </row>
    <row r="135" spans="1:7">
      <c r="A135" s="453"/>
      <c r="B135" s="453"/>
      <c r="C135" s="181" t="s">
        <v>18</v>
      </c>
      <c r="D135" s="181" t="s">
        <v>155</v>
      </c>
      <c r="E135" s="182">
        <v>1112</v>
      </c>
      <c r="F135" s="181"/>
      <c r="G135" s="190">
        <v>1112</v>
      </c>
    </row>
    <row r="136" spans="1:7">
      <c r="A136" s="453"/>
      <c r="B136" s="453"/>
      <c r="C136" s="181" t="s">
        <v>18</v>
      </c>
      <c r="D136" s="181" t="s">
        <v>156</v>
      </c>
      <c r="E136" s="182">
        <v>1112</v>
      </c>
      <c r="F136" s="181"/>
      <c r="G136" s="190">
        <v>1112</v>
      </c>
    </row>
    <row r="137" spans="1:7">
      <c r="A137" s="453"/>
      <c r="B137" s="453"/>
      <c r="C137" s="181" t="s">
        <v>18</v>
      </c>
      <c r="D137" s="181" t="s">
        <v>157</v>
      </c>
      <c r="E137" s="182">
        <v>1112</v>
      </c>
      <c r="F137" s="181"/>
      <c r="G137" s="190">
        <v>1112</v>
      </c>
    </row>
    <row r="138" spans="1:7">
      <c r="A138" s="453"/>
      <c r="B138" s="453"/>
      <c r="C138" s="181" t="s">
        <v>18</v>
      </c>
      <c r="D138" s="181" t="s">
        <v>159</v>
      </c>
      <c r="E138" s="182">
        <v>1112</v>
      </c>
      <c r="F138" s="181"/>
      <c r="G138" s="190">
        <v>1112</v>
      </c>
    </row>
    <row r="139" spans="1:7">
      <c r="A139" s="453"/>
      <c r="B139" s="453"/>
      <c r="C139" s="181" t="s">
        <v>18</v>
      </c>
      <c r="D139" s="181" t="s">
        <v>160</v>
      </c>
      <c r="E139" s="182">
        <v>1112</v>
      </c>
      <c r="F139" s="181"/>
      <c r="G139" s="190">
        <v>1112</v>
      </c>
    </row>
    <row r="140" spans="1:7">
      <c r="A140" s="452"/>
      <c r="B140" s="452"/>
      <c r="C140" s="181" t="s">
        <v>18</v>
      </c>
      <c r="D140" s="181" t="s">
        <v>161</v>
      </c>
      <c r="E140" s="182">
        <v>1112</v>
      </c>
      <c r="F140" s="181"/>
      <c r="G140" s="190">
        <v>1112</v>
      </c>
    </row>
    <row r="141" spans="1:7">
      <c r="A141" s="451" t="s">
        <v>266</v>
      </c>
      <c r="B141" s="451" t="s">
        <v>422</v>
      </c>
      <c r="C141" s="181" t="s">
        <v>18</v>
      </c>
      <c r="D141" s="181" t="s">
        <v>139</v>
      </c>
      <c r="E141" s="182">
        <v>1112</v>
      </c>
      <c r="F141" s="182"/>
      <c r="G141" s="190">
        <v>1112</v>
      </c>
    </row>
    <row r="142" spans="1:7">
      <c r="A142" s="453"/>
      <c r="B142" s="453"/>
      <c r="C142" s="181" t="s">
        <v>18</v>
      </c>
      <c r="D142" s="181" t="s">
        <v>140</v>
      </c>
      <c r="E142" s="182">
        <v>1112</v>
      </c>
      <c r="F142" s="182"/>
      <c r="G142" s="190">
        <v>1112</v>
      </c>
    </row>
    <row r="143" spans="1:7">
      <c r="A143" s="453"/>
      <c r="B143" s="453"/>
      <c r="C143" s="181" t="s">
        <v>18</v>
      </c>
      <c r="D143" s="181" t="s">
        <v>141</v>
      </c>
      <c r="E143" s="182">
        <v>1112</v>
      </c>
      <c r="F143" s="182"/>
      <c r="G143" s="190">
        <v>1112</v>
      </c>
    </row>
    <row r="144" spans="1:7">
      <c r="A144" s="453"/>
      <c r="B144" s="453"/>
      <c r="C144" s="181" t="s">
        <v>18</v>
      </c>
      <c r="D144" s="181" t="s">
        <v>142</v>
      </c>
      <c r="E144" s="182">
        <v>1112</v>
      </c>
      <c r="F144" s="182"/>
      <c r="G144" s="190">
        <v>1112</v>
      </c>
    </row>
    <row r="145" spans="1:7">
      <c r="A145" s="453"/>
      <c r="B145" s="453"/>
      <c r="C145" s="181" t="s">
        <v>18</v>
      </c>
      <c r="D145" s="181" t="s">
        <v>143</v>
      </c>
      <c r="E145" s="182">
        <v>1112</v>
      </c>
      <c r="F145" s="182"/>
      <c r="G145" s="190">
        <v>1112</v>
      </c>
    </row>
    <row r="146" spans="1:7">
      <c r="A146" s="453"/>
      <c r="B146" s="453"/>
      <c r="C146" s="181" t="s">
        <v>18</v>
      </c>
      <c r="D146" s="181" t="s">
        <v>144</v>
      </c>
      <c r="E146" s="182">
        <v>1112</v>
      </c>
      <c r="F146" s="182"/>
      <c r="G146" s="190">
        <v>1112</v>
      </c>
    </row>
    <row r="147" spans="1:7">
      <c r="A147" s="453"/>
      <c r="B147" s="453"/>
      <c r="C147" s="181" t="s">
        <v>18</v>
      </c>
      <c r="D147" s="181" t="s">
        <v>145</v>
      </c>
      <c r="E147" s="182">
        <v>1112</v>
      </c>
      <c r="F147" s="182"/>
      <c r="G147" s="190">
        <v>1112</v>
      </c>
    </row>
    <row r="148" spans="1:7">
      <c r="A148" s="453"/>
      <c r="B148" s="453"/>
      <c r="C148" s="181" t="s">
        <v>18</v>
      </c>
      <c r="D148" s="181" t="s">
        <v>146</v>
      </c>
      <c r="E148" s="182">
        <v>1112</v>
      </c>
      <c r="F148" s="182"/>
      <c r="G148" s="190">
        <v>1112</v>
      </c>
    </row>
    <row r="149" spans="1:7">
      <c r="A149" s="453"/>
      <c r="B149" s="453"/>
      <c r="C149" s="181" t="s">
        <v>18</v>
      </c>
      <c r="D149" s="181" t="s">
        <v>147</v>
      </c>
      <c r="E149" s="182">
        <v>1112</v>
      </c>
      <c r="F149" s="182"/>
      <c r="G149" s="190">
        <v>1112</v>
      </c>
    </row>
    <row r="150" spans="1:7">
      <c r="A150" s="452"/>
      <c r="B150" s="452"/>
      <c r="C150" s="181" t="s">
        <v>18</v>
      </c>
      <c r="D150" s="181" t="s">
        <v>148</v>
      </c>
      <c r="E150" s="182">
        <v>1112</v>
      </c>
      <c r="F150" s="182"/>
      <c r="G150" s="190">
        <v>1112</v>
      </c>
    </row>
    <row r="151" spans="1:7">
      <c r="A151" s="451" t="s">
        <v>271</v>
      </c>
      <c r="B151" s="451" t="s">
        <v>443</v>
      </c>
      <c r="C151" s="181" t="s">
        <v>26</v>
      </c>
      <c r="D151" s="181" t="s">
        <v>301</v>
      </c>
      <c r="E151" s="182">
        <v>2709.09</v>
      </c>
      <c r="F151" s="182"/>
      <c r="G151" s="190">
        <v>2709.09</v>
      </c>
    </row>
    <row r="152" spans="1:7">
      <c r="A152" s="453"/>
      <c r="B152" s="453"/>
      <c r="C152" s="181" t="s">
        <v>18</v>
      </c>
      <c r="D152" s="181" t="s">
        <v>136</v>
      </c>
      <c r="E152" s="182">
        <v>1112</v>
      </c>
      <c r="F152" s="182"/>
      <c r="G152" s="190">
        <v>1112</v>
      </c>
    </row>
    <row r="153" spans="1:7">
      <c r="A153" s="452"/>
      <c r="B153" s="452"/>
      <c r="C153" s="181" t="s">
        <v>18</v>
      </c>
      <c r="D153" s="181" t="s">
        <v>138</v>
      </c>
      <c r="E153" s="182">
        <v>1112</v>
      </c>
      <c r="F153" s="182"/>
      <c r="G153" s="190">
        <v>1112</v>
      </c>
    </row>
    <row r="154" spans="1:7">
      <c r="A154" s="451" t="s">
        <v>260</v>
      </c>
      <c r="B154" s="451" t="s">
        <v>453</v>
      </c>
      <c r="C154" s="181" t="s">
        <v>18</v>
      </c>
      <c r="D154" s="181" t="s">
        <v>162</v>
      </c>
      <c r="E154" s="182">
        <v>1112</v>
      </c>
      <c r="F154" s="182"/>
      <c r="G154" s="190">
        <v>1112</v>
      </c>
    </row>
    <row r="155" spans="1:7">
      <c r="A155" s="453"/>
      <c r="B155" s="453"/>
      <c r="C155" s="181" t="s">
        <v>18</v>
      </c>
      <c r="D155" s="181" t="s">
        <v>164</v>
      </c>
      <c r="E155" s="182">
        <v>1112</v>
      </c>
      <c r="F155" s="182"/>
      <c r="G155" s="190">
        <v>1112</v>
      </c>
    </row>
    <row r="156" spans="1:7">
      <c r="A156" s="453"/>
      <c r="B156" s="453"/>
      <c r="C156" s="181" t="s">
        <v>18</v>
      </c>
      <c r="D156" s="181" t="s">
        <v>167</v>
      </c>
      <c r="E156" s="182">
        <v>1112</v>
      </c>
      <c r="F156" s="182"/>
      <c r="G156" s="190">
        <v>1112</v>
      </c>
    </row>
    <row r="157" spans="1:7">
      <c r="A157" s="453"/>
      <c r="B157" s="453"/>
      <c r="C157" s="181" t="s">
        <v>18</v>
      </c>
      <c r="D157" s="181" t="s">
        <v>168</v>
      </c>
      <c r="E157" s="182">
        <v>1112</v>
      </c>
      <c r="F157" s="182"/>
      <c r="G157" s="190">
        <v>1112</v>
      </c>
    </row>
    <row r="158" spans="1:7">
      <c r="A158" s="453"/>
      <c r="B158" s="453"/>
      <c r="C158" s="181" t="s">
        <v>18</v>
      </c>
      <c r="D158" s="181" t="s">
        <v>169</v>
      </c>
      <c r="E158" s="182">
        <v>1112</v>
      </c>
      <c r="F158" s="182"/>
      <c r="G158" s="190">
        <v>1112</v>
      </c>
    </row>
    <row r="159" spans="1:7">
      <c r="A159" s="452"/>
      <c r="B159" s="453"/>
      <c r="C159" s="181" t="s">
        <v>18</v>
      </c>
      <c r="D159" s="181" t="s">
        <v>170</v>
      </c>
      <c r="E159" s="182">
        <v>1112</v>
      </c>
      <c r="F159" s="182"/>
      <c r="G159" s="190">
        <v>1112</v>
      </c>
    </row>
    <row r="160" spans="1:7">
      <c r="A160" s="451" t="s">
        <v>242</v>
      </c>
      <c r="B160" s="451" t="s">
        <v>466</v>
      </c>
      <c r="C160" s="181" t="s">
        <v>18</v>
      </c>
      <c r="D160" s="181" t="s">
        <v>131</v>
      </c>
      <c r="E160" s="182">
        <v>1112</v>
      </c>
      <c r="F160" s="182"/>
      <c r="G160" s="190">
        <v>1112</v>
      </c>
    </row>
    <row r="161" spans="1:7">
      <c r="A161" s="453"/>
      <c r="B161" s="453"/>
      <c r="C161" s="181" t="s">
        <v>18</v>
      </c>
      <c r="D161" s="181" t="s">
        <v>132</v>
      </c>
      <c r="E161" s="182">
        <v>1112</v>
      </c>
      <c r="F161" s="182"/>
      <c r="G161" s="190">
        <v>1112</v>
      </c>
    </row>
    <row r="162" spans="1:7">
      <c r="A162" s="452"/>
      <c r="B162" s="452"/>
      <c r="C162" s="181" t="s">
        <v>18</v>
      </c>
      <c r="D162" s="181" t="s">
        <v>171</v>
      </c>
      <c r="E162" s="182">
        <v>1112</v>
      </c>
      <c r="F162" s="182"/>
      <c r="G162" s="190">
        <v>1112</v>
      </c>
    </row>
    <row r="163" spans="1:7">
      <c r="A163" s="451" t="s">
        <v>231</v>
      </c>
      <c r="B163" s="451" t="s">
        <v>467</v>
      </c>
      <c r="C163" s="181" t="s">
        <v>18</v>
      </c>
      <c r="D163" s="181" t="s">
        <v>133</v>
      </c>
      <c r="E163" s="182">
        <v>1112</v>
      </c>
      <c r="F163" s="182"/>
      <c r="G163" s="190">
        <v>1112</v>
      </c>
    </row>
    <row r="164" spans="1:7">
      <c r="A164" s="453"/>
      <c r="B164" s="453"/>
      <c r="C164" s="181" t="s">
        <v>18</v>
      </c>
      <c r="D164" s="181" t="s">
        <v>134</v>
      </c>
      <c r="E164" s="182">
        <v>1112</v>
      </c>
      <c r="F164" s="182"/>
      <c r="G164" s="190">
        <v>1112</v>
      </c>
    </row>
    <row r="165" spans="1:7">
      <c r="A165" s="453"/>
      <c r="B165" s="453"/>
      <c r="C165" s="181" t="s">
        <v>18</v>
      </c>
      <c r="D165" s="181" t="s">
        <v>135</v>
      </c>
      <c r="E165" s="182">
        <v>1112</v>
      </c>
      <c r="F165" s="182"/>
      <c r="G165" s="190">
        <v>1112</v>
      </c>
    </row>
    <row r="166" spans="1:7">
      <c r="A166" s="452"/>
      <c r="B166" s="452"/>
      <c r="C166" s="181" t="s">
        <v>14</v>
      </c>
      <c r="D166" s="181" t="s">
        <v>200</v>
      </c>
      <c r="E166" s="182">
        <v>2255.08</v>
      </c>
      <c r="F166" s="182"/>
      <c r="G166" s="190">
        <v>2255.08</v>
      </c>
    </row>
    <row r="167" spans="1:7">
      <c r="A167" s="183" t="s">
        <v>227</v>
      </c>
      <c r="B167" s="181" t="s">
        <v>458</v>
      </c>
      <c r="C167" s="181" t="s">
        <v>18</v>
      </c>
      <c r="D167" s="181" t="s">
        <v>137</v>
      </c>
      <c r="E167" s="182">
        <v>1112</v>
      </c>
      <c r="F167" s="182"/>
      <c r="G167" s="190">
        <v>1112</v>
      </c>
    </row>
    <row r="168" spans="1:7">
      <c r="A168" s="183" t="s">
        <v>80</v>
      </c>
      <c r="B168" s="181" t="s">
        <v>468</v>
      </c>
      <c r="C168" s="181" t="s">
        <v>79</v>
      </c>
      <c r="D168" s="181" t="s">
        <v>191</v>
      </c>
      <c r="E168" s="182">
        <v>8500</v>
      </c>
      <c r="F168" s="182"/>
      <c r="G168" s="190">
        <v>8500</v>
      </c>
    </row>
    <row r="169" spans="1:7">
      <c r="A169" s="183" t="s">
        <v>469</v>
      </c>
      <c r="B169" s="181" t="s">
        <v>470</v>
      </c>
      <c r="C169" s="181" t="s">
        <v>33</v>
      </c>
      <c r="D169" s="181" t="s">
        <v>199</v>
      </c>
      <c r="E169" s="182">
        <v>4014.33</v>
      </c>
      <c r="F169" s="182"/>
      <c r="G169" s="190">
        <v>4014.33</v>
      </c>
    </row>
    <row r="170" spans="1:7">
      <c r="A170" s="183" t="s">
        <v>123</v>
      </c>
      <c r="B170" s="181" t="s">
        <v>428</v>
      </c>
      <c r="C170" s="181" t="s">
        <v>26</v>
      </c>
      <c r="D170" s="181" t="s">
        <v>471</v>
      </c>
      <c r="E170" s="182">
        <v>2709.09</v>
      </c>
      <c r="F170" s="182"/>
      <c r="G170" s="190">
        <v>2709.09</v>
      </c>
    </row>
    <row r="171" spans="1:7">
      <c r="A171" s="183" t="s">
        <v>183</v>
      </c>
      <c r="B171" s="181" t="s">
        <v>472</v>
      </c>
      <c r="C171" s="181" t="s">
        <v>14</v>
      </c>
      <c r="D171" s="181" t="s">
        <v>279</v>
      </c>
      <c r="E171" s="182">
        <v>2255.08</v>
      </c>
      <c r="F171" s="182"/>
      <c r="G171" s="190">
        <v>2255.08</v>
      </c>
    </row>
    <row r="172" spans="1:7">
      <c r="A172" s="451" t="s">
        <v>82</v>
      </c>
      <c r="B172" s="451" t="s">
        <v>473</v>
      </c>
      <c r="C172" s="181" t="s">
        <v>14</v>
      </c>
      <c r="D172" s="181" t="s">
        <v>203</v>
      </c>
      <c r="E172" s="182">
        <v>2255.08</v>
      </c>
      <c r="F172" s="182"/>
      <c r="G172" s="190">
        <v>2255.08</v>
      </c>
    </row>
    <row r="173" spans="1:7">
      <c r="A173" s="452"/>
      <c r="B173" s="452"/>
      <c r="C173" s="181" t="s">
        <v>81</v>
      </c>
      <c r="D173" s="181" t="s">
        <v>210</v>
      </c>
      <c r="E173" s="182">
        <v>4014.33</v>
      </c>
      <c r="F173" s="182"/>
      <c r="G173" s="190">
        <v>4014.33</v>
      </c>
    </row>
    <row r="174" spans="1:7">
      <c r="A174" s="450" t="s">
        <v>46</v>
      </c>
      <c r="B174" s="450"/>
      <c r="C174" s="450"/>
      <c r="D174" s="450"/>
      <c r="E174" s="180">
        <v>74304.08</v>
      </c>
      <c r="F174" s="184">
        <v>0</v>
      </c>
      <c r="G174" s="184">
        <v>74304.08</v>
      </c>
    </row>
  </sheetData>
  <mergeCells count="67"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B94:B95"/>
    <mergeCell ref="A89:A93"/>
    <mergeCell ref="B84:B85"/>
    <mergeCell ref="B89:B93"/>
    <mergeCell ref="A37:F37"/>
    <mergeCell ref="A50:D50"/>
    <mergeCell ref="A39:A40"/>
    <mergeCell ref="B39:B40"/>
    <mergeCell ref="A35:D35"/>
    <mergeCell ref="A84:A85"/>
    <mergeCell ref="A52:F52"/>
    <mergeCell ref="A70:D70"/>
    <mergeCell ref="A56:A65"/>
    <mergeCell ref="B56:B65"/>
    <mergeCell ref="A68:A69"/>
    <mergeCell ref="B68:B69"/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EXCEDENTE</vt:lpstr>
      <vt:lpstr>VALORES POR LOCADORA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juniopclemerson@gmail.com</cp:lastModifiedBy>
  <cp:lastPrinted>2024-01-30T18:17:51Z</cp:lastPrinted>
  <dcterms:created xsi:type="dcterms:W3CDTF">2022-09-30T11:40:18Z</dcterms:created>
  <dcterms:modified xsi:type="dcterms:W3CDTF">2024-08-30T18:52:22Z</dcterms:modified>
</cp:coreProperties>
</file>